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11100" windowHeight="5985" tabRatio="585" activeTab="5"/>
  </bookViews>
  <sheets>
    <sheet name="дод1" sheetId="1" r:id="rId1"/>
    <sheet name="дод2" sheetId="2" r:id="rId2"/>
    <sheet name="дод3" sheetId="3" r:id="rId3"/>
    <sheet name="дод4" sheetId="4" r:id="rId4"/>
    <sheet name="дод5" sheetId="5" r:id="rId5"/>
    <sheet name="дод 6" sheetId="6" r:id="rId6"/>
  </sheets>
  <definedNames>
    <definedName name="_xlnm.Print_Titles" localSheetId="5">'дод 6'!$11:$11</definedName>
    <definedName name="_xlnm.Print_Titles" localSheetId="0">'дод1'!$11:$11</definedName>
    <definedName name="_xlnm.Print_Titles" localSheetId="2">'дод3'!$13:$13</definedName>
    <definedName name="_xlnm.Print_Titles" localSheetId="4">'дод5'!$9:$9</definedName>
    <definedName name="_xlnm.Print_Area" localSheetId="5">'дод 6'!$A$1:$J$82</definedName>
    <definedName name="_xlnm.Print_Area" localSheetId="0">'дод1'!$A$1:$F$103</definedName>
    <definedName name="_xlnm.Print_Area" localSheetId="1">'дод2'!$A$1:$F$31</definedName>
    <definedName name="_xlnm.Print_Area" localSheetId="2">'дод3'!$A$1:$P$107</definedName>
    <definedName name="_xlnm.Print_Area" localSheetId="3">'дод4'!$A$1:$G$36</definedName>
    <definedName name="_xlnm.Print_Area" localSheetId="4">'дод5'!$A$1:$I$48</definedName>
  </definedNames>
  <calcPr fullCalcOnLoad="1"/>
</workbook>
</file>

<file path=xl/sharedStrings.xml><?xml version="1.0" encoding="utf-8"?>
<sst xmlns="http://schemas.openxmlformats.org/spreadsheetml/2006/main" count="970" uniqueCount="495">
  <si>
    <t>Служба у справах дітей Дружківської міської ради</t>
  </si>
  <si>
    <t>Відділ з питань культури, сім*ї, молоді, спорту та туризму Дружківської міської ради</t>
  </si>
  <si>
    <t>Управління житлового та комунального господарства Дружківської міської ради</t>
  </si>
  <si>
    <t>Міське фінансове управління Дружківської міської ради</t>
  </si>
  <si>
    <t>0180</t>
  </si>
  <si>
    <t>Загальний фонд</t>
  </si>
  <si>
    <t>Спеціальний фонд</t>
  </si>
  <si>
    <t>Назва об’єктів відповідно  до проектно- кошторисної документації тощо</t>
  </si>
  <si>
    <t xml:space="preserve">Всього </t>
  </si>
  <si>
    <t>ЗАТВЕРДЖЕНО</t>
  </si>
  <si>
    <t>виготовлення містобудівної документації</t>
  </si>
  <si>
    <t>0620</t>
  </si>
  <si>
    <t>Програми і централізовані заходи боротьби з туберкульозом</t>
  </si>
  <si>
    <t>1090</t>
  </si>
  <si>
    <t>Код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</si>
  <si>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</si>
  <si>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</si>
  <si>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Додаток 1</t>
  </si>
  <si>
    <t>(грн.)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</si>
  <si>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</si>
  <si>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</si>
  <si>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</si>
  <si>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</si>
  <si>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</si>
  <si>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</si>
  <si>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</si>
  <si>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</si>
  <si>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</si>
  <si>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</si>
  <si>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</si>
  <si>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</si>
  <si>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</si>
  <si>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</si>
  <si>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</si>
  <si>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</si>
  <si>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</si>
  <si>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</si>
  <si>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</si>
  <si>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</si>
  <si>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</si>
  <si>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</si>
  <si>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</si>
  <si>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</si>
  <si>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</si>
  <si>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</si>
  <si>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</si>
  <si>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</si>
  <si>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Офіційні трансферти  </t>
  </si>
  <si>
    <t>Від органів державного управління  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</si>
  <si>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</si>
  <si>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</si>
  <si>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</si>
  <si>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</si>
  <si>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</si>
  <si>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</si>
  <si>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</si>
  <si>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</si>
  <si>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</si>
  <si>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</si>
  <si>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</si>
  <si>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</si>
  <si>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</si>
  <si>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Виконавчий комітет Дружківської міської ради</t>
  </si>
  <si>
    <t>0990</t>
  </si>
  <si>
    <t>Міський відділ охорони здоров*я Дружківської міської ради</t>
  </si>
  <si>
    <t>1060</t>
  </si>
  <si>
    <t>1010</t>
  </si>
  <si>
    <t>1020</t>
  </si>
  <si>
    <t>Інші податки та збори </t>
  </si>
  <si>
    <t>Екологічний податок </t>
  </si>
  <si>
    <t>Плата за надання адміністративних послуг</t>
  </si>
  <si>
    <t>Плата за надання інших адміністративних послуг</t>
  </si>
  <si>
    <t>Відділ освіти Дружківської міської ради</t>
  </si>
  <si>
    <t>Управління соціального захисту населення Дружківської міської ради</t>
  </si>
  <si>
    <t>Назва трансферту</t>
  </si>
  <si>
    <t>Назва бюджету</t>
  </si>
  <si>
    <t>Разом</t>
  </si>
  <si>
    <t>до якого надходять кошти</t>
  </si>
  <si>
    <t>з якого надходять кошти</t>
  </si>
  <si>
    <t>Сума</t>
  </si>
  <si>
    <t>Міжбюджетні трансферти, що надходять до міського бюджету м.Дружківка</t>
  </si>
  <si>
    <t xml:space="preserve">Міський бюджет </t>
  </si>
  <si>
    <t>Державний бюджет</t>
  </si>
  <si>
    <t>Інші субвенції (на медичне обслуговування мешканців району в медичних закладах міста)</t>
  </si>
  <si>
    <t>ВСЬОГО</t>
  </si>
  <si>
    <t>Міжбюджетні трансферти, що передаються з міського бюджету м.Дружківка</t>
  </si>
  <si>
    <t>селищний бюджет смт. Райське</t>
  </si>
  <si>
    <t>обласний бюджет</t>
  </si>
  <si>
    <t>Міський бюджет м.Краматорська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</si>
  <si>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</si>
  <si>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</si>
  <si>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</si>
  <si>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</si>
  <si>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</si>
  <si>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Додаток 2</t>
  </si>
  <si>
    <t>Додаток 3</t>
  </si>
  <si>
    <t>Додаток 4</t>
  </si>
  <si>
    <t>Компенсаційні виплати на пільговий проїзд автомобільним транспортом окремим категоріям громадян</t>
  </si>
  <si>
    <t>Компенсаційні виплати на пільговий проїзд електротранспортом окремим категоріям громадян</t>
  </si>
  <si>
    <t>Ліквідація іншого забруднення навколишнього природного середовища</t>
  </si>
  <si>
    <t>4030</t>
  </si>
  <si>
    <t>1150</t>
  </si>
  <si>
    <t>2010</t>
  </si>
  <si>
    <t>3031</t>
  </si>
  <si>
    <t>3033</t>
  </si>
  <si>
    <t>3035</t>
  </si>
  <si>
    <t>3112</t>
  </si>
  <si>
    <t>4060</t>
  </si>
  <si>
    <t>5011</t>
  </si>
  <si>
    <t>6060</t>
  </si>
  <si>
    <t>Міський бюджет м.Покровськ</t>
  </si>
  <si>
    <t>Додаток 6</t>
  </si>
  <si>
    <t>0111</t>
  </si>
  <si>
    <t>0443</t>
  </si>
  <si>
    <t>0910</t>
  </si>
  <si>
    <t>0921</t>
  </si>
  <si>
    <t>0960</t>
  </si>
  <si>
    <t>0950</t>
  </si>
  <si>
    <t>0810</t>
  </si>
  <si>
    <t>0731</t>
  </si>
  <si>
    <t>0763</t>
  </si>
  <si>
    <t>1030</t>
  </si>
  <si>
    <t>1070</t>
  </si>
  <si>
    <t>1040</t>
  </si>
  <si>
    <t>3104</t>
  </si>
  <si>
    <t>3105</t>
  </si>
  <si>
    <t>0828</t>
  </si>
  <si>
    <t>0829</t>
  </si>
  <si>
    <t>0640</t>
  </si>
  <si>
    <t>0320</t>
  </si>
  <si>
    <t>0513</t>
  </si>
  <si>
    <t>Інші субвенції (на лікування населення міста у відділенні щелепно – лицьової хірургії Покровської центральної районної лікарні )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</si>
  <si>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</si>
  <si>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</si>
  <si>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7350</t>
  </si>
  <si>
    <t>Розроблення схем планування та забудови територій (містобудівної документації)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</si>
  <si>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</si>
  <si>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</si>
  <si>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Надання дошкільної освіти</t>
  </si>
  <si>
    <t>Надання позашкільної освіти позашкільними закладами освіти, заходи із позашкільної роботи з дітьми</t>
  </si>
  <si>
    <t>1140</t>
  </si>
  <si>
    <t>Підвищення кваліфікації, перепідготовка кадрів закладами післядипломної освіти</t>
  </si>
  <si>
    <t>Методичне забезпечення діяльності навчальних закладів</t>
  </si>
  <si>
    <t>Багатопрофільна стаціонарна медична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</si>
  <si>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</si>
  <si>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</si>
  <si>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2142</t>
  </si>
  <si>
    <t>2143</t>
  </si>
  <si>
    <t>Програми і централізовані заходи профілактики ВІЛ-інфекції/СНІДу</t>
  </si>
  <si>
    <t>2144</t>
  </si>
  <si>
    <t>Централізовані заходи з лікування хворих на цукровий та нецукровий діабет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</si>
  <si>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</si>
  <si>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</si>
  <si>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</si>
  <si>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Компенсаційні виплати за пільговий проїзд окремих категорій громадян на залізничному транспорті</t>
  </si>
  <si>
    <t>3036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</si>
  <si>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</si>
  <si>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3121</t>
  </si>
  <si>
    <t>Утримання та забезпечення діяльності центрів соціальних служб для сім`ї, дітей та молоді</t>
  </si>
  <si>
    <t>3230</t>
  </si>
  <si>
    <t>0490</t>
  </si>
  <si>
    <t>Реалізація інших заходів щодо соціально-економічного розвитку територій</t>
  </si>
  <si>
    <t>Заходи державної політики з питань дітей та їх соціального захисту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</si>
  <si>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</si>
  <si>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</si>
  <si>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0824</t>
  </si>
  <si>
    <t>Забезпечення діяльності бібліотек</t>
  </si>
  <si>
    <t>4040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</si>
  <si>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</si>
  <si>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</si>
  <si>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Проведення навчально-тренувальних зборів і змагань з 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</si>
  <si>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</si>
  <si>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</si>
  <si>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5041</t>
  </si>
  <si>
    <t>Утримання та фінансова підтримка спортивних споруд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</si>
  <si>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</si>
  <si>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</si>
  <si>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6012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</si>
  <si>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</si>
  <si>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</si>
  <si>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</si>
  <si>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</si>
  <si>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Утримання об`єктів соціальної сфери підприємств, що передаються до комунальної власності</t>
  </si>
  <si>
    <t>0610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</si>
  <si>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</si>
  <si>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</si>
  <si>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</si>
  <si>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8120</t>
  </si>
  <si>
    <t>Заходи з організації рятування на водах</t>
  </si>
  <si>
    <t>8313</t>
  </si>
  <si>
    <t>9770</t>
  </si>
  <si>
    <t>Інші субвенції з місцевого бюджету</t>
  </si>
  <si>
    <t>Костянтинівський районний бюджет</t>
  </si>
  <si>
    <t>Код ТПКВКМБ / ТКВКБМС2</t>
  </si>
  <si>
    <t>Код ФКВКБ3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</si>
  <si>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</si>
  <si>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</si>
  <si>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</si>
  <si>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</si>
  <si>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Додаток 5</t>
  </si>
  <si>
    <t xml:space="preserve">ЗАТВЕРДЖЕНО </t>
  </si>
  <si>
    <t>капітальний ремонт квартир для забезпечення впорядкованим житлом осіб з числа дітей – сиріт та дітей, позбавлених батьківського піклування.</t>
  </si>
  <si>
    <t>придбання автомобіля</t>
  </si>
  <si>
    <t>07 Міський відділ охорони здоров*я Дружківської міської ради</t>
  </si>
  <si>
    <r>
      <t>Найменування
згідно з типовою відомчою/типовою програмною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/тимчасовою класифікацією видатків та кредитування місцевого бюджету</t>
    </r>
  </si>
  <si>
    <t>0100000</t>
  </si>
  <si>
    <t>0110000</t>
  </si>
  <si>
    <t>0110150</t>
  </si>
  <si>
    <t>0117350</t>
  </si>
  <si>
    <t>0600000</t>
  </si>
  <si>
    <t>0610000</t>
  </si>
  <si>
    <t>0610160</t>
  </si>
  <si>
    <t>0611010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</si>
  <si>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</si>
  <si>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</si>
  <si>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</si>
  <si>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0611140</t>
  </si>
  <si>
    <t>0611150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</si>
  <si>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</si>
  <si>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</si>
  <si>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</si>
  <si>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</si>
  <si>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</si>
  <si>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</si>
  <si>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0700000</t>
  </si>
  <si>
    <t>0710000</t>
  </si>
  <si>
    <t>0710160</t>
  </si>
  <si>
    <t>0711140</t>
  </si>
  <si>
    <t>0712010</t>
  </si>
  <si>
    <t>0712111</t>
  </si>
  <si>
    <t>0726</t>
  </si>
  <si>
    <t>0712142</t>
  </si>
  <si>
    <t>0712143</t>
  </si>
  <si>
    <t>0712144</t>
  </si>
  <si>
    <t>0712151</t>
  </si>
  <si>
    <t>2151</t>
  </si>
  <si>
    <t>Забезпечення діяльності інших закладів у сфері охорони здоров`я</t>
  </si>
  <si>
    <t>0712152</t>
  </si>
  <si>
    <t>2152</t>
  </si>
  <si>
    <t>Інші програми та заходи у сфері охорони здоров`я</t>
  </si>
  <si>
    <t>0717370</t>
  </si>
  <si>
    <t>7370</t>
  </si>
  <si>
    <t>0800000</t>
  </si>
  <si>
    <t>0810000</t>
  </si>
  <si>
    <t>0810160</t>
  </si>
  <si>
    <t>0813031</t>
  </si>
  <si>
    <t>0813032</t>
  </si>
  <si>
    <t>0813033</t>
  </si>
  <si>
    <t>0813035</t>
  </si>
  <si>
    <t>0813036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</si>
  <si>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</si>
  <si>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</si>
  <si>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</si>
  <si>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0813104</t>
  </si>
  <si>
    <t>0813105</t>
  </si>
  <si>
    <t>Надання реабілітаційних послуг особам з інвалідністю та дітям з інвалідністю</t>
  </si>
  <si>
    <t>0813121</t>
  </si>
  <si>
    <t>0813123</t>
  </si>
  <si>
    <t>3123</t>
  </si>
  <si>
    <t>Заходи державної політики з питань сім`ї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</si>
  <si>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</si>
  <si>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</si>
  <si>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</si>
  <si>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</si>
  <si>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</si>
  <si>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</si>
  <si>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0813230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</si>
  <si>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</si>
  <si>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</si>
  <si>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</si>
  <si>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</si>
  <si>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3242</t>
  </si>
  <si>
    <t>Інші заходи у сфері соціального захисту і соціального забезпечення</t>
  </si>
  <si>
    <t>0900000</t>
  </si>
  <si>
    <t>0910000</t>
  </si>
  <si>
    <t>0910160</t>
  </si>
  <si>
    <t>0913112</t>
  </si>
  <si>
    <t>1000000</t>
  </si>
  <si>
    <t>1010000</t>
  </si>
  <si>
    <t>1010160</t>
  </si>
  <si>
    <t>1011100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</si>
  <si>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</si>
  <si>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</si>
  <si>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1014030</t>
  </si>
  <si>
    <t>1014040</t>
  </si>
  <si>
    <t>1014060</t>
  </si>
  <si>
    <t>1014081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</si>
  <si>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</si>
  <si>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</si>
  <si>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</si>
  <si>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</si>
  <si>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</si>
  <si>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1015011</t>
  </si>
  <si>
    <t>1015012</t>
  </si>
  <si>
    <t>5012</t>
  </si>
  <si>
    <t>Проведення навчально-тренувальних зборів і змагань з неолімпійських видів спорту</t>
  </si>
  <si>
    <t>1015031</t>
  </si>
  <si>
    <t>1015041</t>
  </si>
  <si>
    <t>1015061</t>
  </si>
  <si>
    <t>1200000</t>
  </si>
  <si>
    <t>1210000</t>
  </si>
  <si>
    <t>1210160</t>
  </si>
  <si>
    <t>1216012</t>
  </si>
  <si>
    <t>Забезпечення діяльності з виробництва, транспортування, постачання теплової енергії</t>
  </si>
  <si>
    <t>1216020</t>
  </si>
  <si>
    <t>1216030</t>
  </si>
  <si>
    <t>1216060</t>
  </si>
  <si>
    <t>1216086</t>
  </si>
  <si>
    <t>6086</t>
  </si>
  <si>
    <t>Інша діяльність щодо забезпечення житлом громадян</t>
  </si>
  <si>
    <t>1217461</t>
  </si>
  <si>
    <t>1218120</t>
  </si>
  <si>
    <t>1218313</t>
  </si>
  <si>
    <t>3700000</t>
  </si>
  <si>
    <t>3710000</t>
  </si>
  <si>
    <t>3710160</t>
  </si>
  <si>
    <t>3713192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</si>
  <si>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</si>
  <si>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</si>
  <si>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3719770</t>
  </si>
  <si>
    <t>Начальник управління</t>
  </si>
  <si>
    <t>Обласний бюджет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</si>
  <si>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</si>
  <si>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 (лікування хворих на цкровий та нецукровий діабет)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</si>
  <si>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</si>
  <si>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бюджет Шахівської ОТГ</t>
  </si>
  <si>
    <t>Інші субвенції з місцевого бюджету на виконання окремих державних програм соціального захисту населення: пільгове медичне обслуговування осіб, які постраждали внаслідок Чорнобильської катастрофи; поховання учасників бойових дій та осіб з інвалідністю внаслідок війни; компенсаційні виплати особам з інвалідністю на бензин, ремонт, технічне обслуговування автомобілів, мотоколясок і на транспортне обслуговування; встановлення телефонів особам з інвалідністю І-ІІ груп</t>
  </si>
  <si>
    <t xml:space="preserve">Інші субвенції з місцевого бюджету на надання щомісячної допомоги учням закладів професійної (професійно – технічної) освіти, студентам (курсантам) закладів </t>
  </si>
  <si>
    <t>Інші субвенції з місцевого бюджету (на компенсацію видатків за надання пільг на оплату житлово - комунальних послуг особам з інвалідністю по зору 1 та 2 груп, а також з інвалідністю по зору)</t>
  </si>
  <si>
    <t>Інші субвенції (на утримання бюджетних установ, виконання заходів)</t>
  </si>
  <si>
    <t>Код програмної класифікації видатків та кредитування місцевих бюджетів1</t>
  </si>
  <si>
    <t>І.В.ТРУШИНА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</si>
  <si>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</si>
  <si>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</si>
  <si>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</si>
  <si>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Дотації з державного бюджету місцевим бюджетам</t>
  </si>
  <si>
    <t>Базова дотація</t>
  </si>
  <si>
    <t>Субвенції з місцевих бюджетів іншим місцевим бюджетам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</si>
  <si>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</si>
  <si>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Начальник  управління                                                                                           І.В. ТРУШИНА</t>
  </si>
  <si>
    <t>Начальник управління                                                                             І.В. ТРУШИНА</t>
  </si>
  <si>
    <t>Начальник управління                                                                                           І.В. ТРУШИНА</t>
  </si>
  <si>
    <t>Начальник управління                                                                                             І.В. ТРУШИНА</t>
  </si>
  <si>
    <t>Розподіл міжбюджетних трансфертів між міським бюджетом  та іншими бюджетами на 2020 рік</t>
  </si>
  <si>
    <t xml:space="preserve"> Виконавчий комітет Дружківської міської ради</t>
  </si>
  <si>
    <t xml:space="preserve"> Управління соціального захисту населення Дружківської міської ради</t>
  </si>
  <si>
    <t>реконструкція першого поверху будівлі з прибудовою будівлі та реконструкція інженерних мереж за адресою: Донецька обл., м. Дружківка, вул. Машинобудівників,64</t>
  </si>
  <si>
    <t>Капітальний  ремонт будівель комунального некомерційного підприємства "Централь міська клінічна лікарня м. Дружківка": «Корпус №1», «Корпус №2», «Корпус №5» з благоустроєм території, розташованих за адресою: Донецька обл., м. Дружківка, вул. Короленка,12</t>
  </si>
  <si>
    <t>капітальний ремонт будинків та квартир окремим категоріям громадян відповідно до законодавства</t>
  </si>
  <si>
    <t>придбання обладнання для котельних №18 та 20</t>
  </si>
  <si>
    <t>придбання дитячих гральних майданчиків- переможцям конкурсу "Кращий двір"</t>
  </si>
  <si>
    <t>придбання зупиночних павільйонів</t>
  </si>
  <si>
    <t>капітальний ремонт автодоріг</t>
  </si>
  <si>
    <t>капітальний ремонт ліфта</t>
  </si>
  <si>
    <t>Найменування згідно з Класифікацією фінансування бюджету</t>
  </si>
  <si>
    <t>Усього</t>
  </si>
  <si>
    <t>усього</t>
  </si>
  <si>
    <t>у тому числі бюджет розвитку</t>
  </si>
  <si>
    <t>Фінансування за типом кредитора</t>
  </si>
  <si>
    <t>X</t>
  </si>
  <si>
    <t>Загальне фінансування</t>
  </si>
  <si>
    <t>Фінансування за типом боргового зобов’язання</t>
  </si>
  <si>
    <t xml:space="preserve">      Фінансування міського бюджету Дружківської міської ради на 2020 рік</t>
  </si>
  <si>
    <t>Фінансування міського бюджету Дружківської міської ради на 2020 рік підготовлено міським фінансовим управлінням Дружківської міської ради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</si>
  <si>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</si>
  <si>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</si>
  <si>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</si>
  <si>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</si>
  <si>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0611170</t>
  </si>
  <si>
    <t>1170</t>
  </si>
  <si>
    <t>Забезпечення діяльності інклюзивно-ресурсних центрів</t>
  </si>
  <si>
    <t>0813090</t>
  </si>
  <si>
    <t>3090</t>
  </si>
  <si>
    <t>Видатки на поховання учасників бойових дій та осіб з інвалідністю внаслідок війни</t>
  </si>
  <si>
    <t>0813140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</si>
  <si>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</si>
  <si>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</si>
  <si>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</si>
  <si>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0813172</t>
  </si>
  <si>
    <t>3172</t>
  </si>
  <si>
    <t>Встановлення телефонів особам з інвалідністю I і II груп</t>
  </si>
  <si>
    <t>Видатки міського бюджету Дружківської міської ради на 2020 рік підготовлено міським фінансовим управлінням Дружківської міської ради</t>
  </si>
  <si>
    <t>Видатки міського бюджету Дружківської міської ради на 2020 рік</t>
  </si>
  <si>
    <t>Найменування згідно з Класифікацією доходів бюджету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</si>
  <si>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</si>
  <si>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</si>
  <si>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</si>
  <si>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</si>
  <si>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</si>
  <si>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</si>
  <si>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</si>
  <si>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</si>
  <si>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</si>
  <si>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</si>
  <si>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</si>
  <si>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</si>
  <si>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Туристичний збір </t>
  </si>
  <si>
    <t>Туристичний збір, сплачений фізичними особами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</si>
  <si>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</si>
  <si>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</si>
  <si>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</si>
  <si>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</si>
  <si>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</si>
  <si>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Надходження коштів пайової участі у розвитку інфраструктури населеного пункту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</si>
  <si>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</si>
  <si>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Надходження коштів від Державного фонду дорогоцінних металів і дорогоцінного каміння  </t>
  </si>
  <si>
    <t>Усього доходів (без урахування міжбюджетних трансфертів)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</si>
  <si>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</si>
  <si>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</si>
  <si>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</si>
  <si>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</si>
  <si>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</si>
  <si>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Разом доходів</t>
  </si>
  <si>
    <t>Доходи міського бюджету Дружківської міської ради на 2020 рік</t>
  </si>
  <si>
    <t>Доходи міського бюджету Дружківської міської ради на 2020 рік підготовлено міським фінансовим управлінням Дружківської міської ради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</si>
  <si>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</si>
  <si>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Розподіл міжбюджетних трансфертів між міським бюджетом  та іншими бюджетами на 2020 рік підготовлено міським фінансовим управлінням Дружківської міської ради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</si>
  <si>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</si>
  <si>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</si>
  <si>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</si>
  <si>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розділ 3.1.11. Програми соціального та економічного розвитку міста</t>
  </si>
  <si>
    <t>06  Відділ освіти Дружківської міської ради</t>
  </si>
  <si>
    <t>розділ 3.1.17. Програми соціального та економічного розвитку міста</t>
  </si>
  <si>
    <t xml:space="preserve">07 Міський відділ охорони здоров’я Дружківської міської ради </t>
  </si>
  <si>
    <t>розділ 3.1.18. Програми соціального та економічного розвитку міста</t>
  </si>
  <si>
    <t>08 Управління соціального захисту населення Дружківської міської ради</t>
  </si>
  <si>
    <t xml:space="preserve">розділу 3.2. Програми соціального та економічного розвитку м. Дружківка </t>
  </si>
  <si>
    <t xml:space="preserve">розділ 3.1.14. Програми соціального та економічного розвитку м. Дружківка </t>
  </si>
  <si>
    <t xml:space="preserve">розділ 3.1.15. Програми соціального та економічного розвитку м. Дружківка </t>
  </si>
  <si>
    <t>23.12.2016 №7/19-4</t>
  </si>
  <si>
    <t>09 Служба у справах дітей Дружківської міської ради</t>
  </si>
  <si>
    <t>розділ 3.1.16. Програми соціального та економічного розвитку міста</t>
  </si>
  <si>
    <t>10 Відділ з питань культури, сім’ї, молоді, спорту та туризму Дружківської міської ради</t>
  </si>
  <si>
    <t xml:space="preserve">розділ 3.1.20. Програми соціального та економічного розвитку міста </t>
  </si>
  <si>
    <t>міська Програма розвитку фізичної культури та спорту в м. Дружківка на 2017 – 2021 роки</t>
  </si>
  <si>
    <t>розділ 3.1.19. Програми соціального та економічного розвитку міста</t>
  </si>
  <si>
    <t>12 Управління житлового та комунального господарства Дружківської міської ради</t>
  </si>
  <si>
    <t>розділ 3.1.5. Програми соціального та економічного розвитку міста</t>
  </si>
  <si>
    <t xml:space="preserve">Міська Програма "Забезпечення житлом дітей - сиріт, дітей, позбавлених батьківського піклування, та осіб з їх числа на 2018-2020 роки" </t>
  </si>
  <si>
    <t>08.08.2018 №7/46-6</t>
  </si>
  <si>
    <t>розділ 3.1.24. Програми соціального та економічного розвитку міста</t>
  </si>
  <si>
    <t>розділ 3.1.22. Програми соціального та економічного розвитку міста</t>
  </si>
  <si>
    <t>37 Міське фінансове управління Дружківської міської ради</t>
  </si>
  <si>
    <t>розділ 3.1.14. Програми соціального та економічного розвитку міста</t>
  </si>
  <si>
    <t>Всього</t>
  </si>
  <si>
    <t xml:space="preserve">Програма заохочення відзнаками Дружківської міської ради на 2020 рік </t>
  </si>
  <si>
    <t>Розподіл витрат міського бюджету на реалізацію місцевих програм у 2020 році</t>
  </si>
  <si>
    <t>розділ 3.1.13. Програми соціального та економічного розвитку міста</t>
  </si>
  <si>
    <t>10.04.2019 №7/56-5</t>
  </si>
  <si>
    <t xml:space="preserve">«Про затвердження міської комплексної програми «Оздоровлення та відпочинок дітей м. Дружківка на 2019 - 2022 роки», </t>
  </si>
  <si>
    <t>розділ 3.1.6. Програми соціального та економічного розвитку міста</t>
  </si>
  <si>
    <t>рішення міської ради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</si>
  <si>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</si>
  <si>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</si>
  <si>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</si>
  <si>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 xml:space="preserve">Секретар міської ради </t>
  </si>
  <si>
    <t>І.О.БУЧУК</t>
  </si>
  <si>
    <t xml:space="preserve">       І.О.БУЧУК</t>
  </si>
  <si>
    <t xml:space="preserve"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відсотків" </t>
  </si>
  <si>
    <t>Секретар міської ради                                                                           І.О.БУЧУК</t>
  </si>
  <si>
    <t>Секретар міської ради                                                                                                І.О.БУЧУК</t>
  </si>
  <si>
    <t>Розподіл коштів бюджету розвитку за об’єктами у 2020 році</t>
  </si>
  <si>
    <t>Розподіл коштів бюджету розвитку за об’єктами у 2020 році підготовлено міським фінансовим управлінням Дружківської міської ради</t>
  </si>
  <si>
    <t>розділ 3.2. Програми соціального та економічного розвитку міста</t>
  </si>
  <si>
    <t xml:space="preserve"> Програма розвитку фізичної культури та спорту в м. Дружківка на 2017 – 2021 роки"</t>
  </si>
  <si>
    <r>
      <t>співфінансування  проекту "Академія здоров</t>
    </r>
    <r>
      <rPr>
        <sz val="12"/>
        <rFont val="Calibri"/>
        <family val="2"/>
      </rPr>
      <t>҆</t>
    </r>
    <r>
      <rPr>
        <sz val="7.2"/>
        <rFont val="Times New Roman"/>
        <family val="1"/>
      </rPr>
      <t xml:space="preserve">я" - </t>
    </r>
    <r>
      <rPr>
        <sz val="12"/>
        <rFont val="Times New Roman"/>
        <family val="1"/>
      </rPr>
      <t xml:space="preserve">придбання медичного обладнання </t>
    </r>
  </si>
  <si>
    <t>капітальний ремонт ліній зовнішнього освітлення</t>
  </si>
  <si>
    <t>Програма про надання послуг з поховання учасників бойових дій та осіб з інвалідністю внаслідок війни у м.Дружківка на 2020 – 2021 роки</t>
  </si>
  <si>
    <t>Програма соціального захисту інвалідів I - II груп по зору м. Дружківки на 2020 -2021 роки</t>
  </si>
  <si>
    <t>Розподіл витрат міського бюджету на реалізацію місцевих програм у 2020 роціу підготовлено міським фінансовим управлінням Дружківської міської ради</t>
  </si>
  <si>
    <t xml:space="preserve"> рішення  міської ради</t>
  </si>
  <si>
    <t xml:space="preserve">Секретар міської ради                                                                                                </t>
  </si>
  <si>
    <t>реалізація  проекту "Сучасний комп'ютерний клас-інструмент для впровадження стандартів НУШ"</t>
  </si>
  <si>
    <t xml:space="preserve">реалізація  проекту "Інтерактивний кабінет "Навчаємося по-новому" </t>
  </si>
  <si>
    <t>реалізація  проекту "“Maximum” – безкоштовний клуб вивчення англійської "</t>
  </si>
  <si>
    <t>реалізація  проекту "Батьківський hub-«Пазл» "</t>
  </si>
  <si>
    <t>реалізація  проекту "Створення актового залу ЗШ№8 "</t>
  </si>
  <si>
    <t>22.12.2017 №7/37-20</t>
  </si>
  <si>
    <t xml:space="preserve">міська цільова Програма “Громадський бюджет міста Дружківка на 2018-2020 роки” </t>
  </si>
  <si>
    <t>реалізація проекта громадського бюджету "Спортивний двіж"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</si>
  <si>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</si>
  <si>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</si>
  <si>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0116020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</si>
  <si>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оплата послуг із здійснення патронату над дитиною та виплата соціальної допомоги на утримання дитини в сім'ї патронатного вихователя, підтримка малих групових будинків</t>
  </si>
  <si>
    <t>реалізація проекту "Будівництво дитячого майданчика"</t>
  </si>
  <si>
    <t>співфінансування проекту регіонального розвитку, що може реалізовуватися за рахунок коштів державного фонду  регіонального розвитку "Капітальний ремонт  будівлі  Палацу культури "Етюд" (з використанням заходів  термосанації), розташованого за адресою: вул. Соборна,6 в м. Дружківка, Донецької області"</t>
  </si>
  <si>
    <t>придбання цінних подарунків переможцям щорічного міського конкурсу «Найкраще новорічне оформлення фасаду будівлі»</t>
  </si>
  <si>
    <t>1017361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</si>
  <si>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</si>
  <si>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</si>
  <si>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19.12.2019 №7/65-1</t>
  </si>
  <si>
    <t>Від   19.12.2019  № 7/65-3</t>
  </si>
  <si>
    <t>від  19.12.2019  № 7/65-3</t>
  </si>
  <si>
    <t>від   19.12.2019  № 7/65-3</t>
  </si>
  <si>
    <t>від _ 19.12.2019  № 7/65-3</t>
  </si>
</sst>
</file>

<file path=xl/styles.xml><?xml version="1.0" encoding="utf-8"?>
<styleSheet xmlns="http://schemas.openxmlformats.org/spreadsheetml/2006/main">
  <numFmts count="7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&quot;грн.&quot;_-;\-* #,##0&quot;грн.&quot;_-;_-* &quot;-&quot;&quot;грн.&quot;_-;_-@_-"/>
    <numFmt numFmtId="181" formatCode="_-* #,##0_г_р_н_._-;\-* #,##0_г_р_н_._-;_-* &quot;-&quot;_г_р_н_._-;_-@_-"/>
    <numFmt numFmtId="182" formatCode="_-* #,##0.00&quot;грн.&quot;_-;\-* #,##0.00&quot;грн.&quot;_-;_-* &quot;-&quot;??&quot;грн.&quot;_-;_-@_-"/>
    <numFmt numFmtId="183" formatCode="_-* #,##0.00_г_р_н_._-;\-* #,##0.00_г_р_н_._-;_-* &quot;-&quot;??_г_р_н_._-;_-@_-"/>
    <numFmt numFmtId="184" formatCode="0.0"/>
    <numFmt numFmtId="185" formatCode="0.000"/>
    <numFmt numFmtId="186" formatCode="0.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0.0000000000000"/>
    <numFmt numFmtId="200" formatCode="0.00000000000000"/>
    <numFmt numFmtId="201" formatCode="0.000000000000000"/>
    <numFmt numFmtId="202" formatCode="0.0000000000000000"/>
    <numFmt numFmtId="203" formatCode="0.00000000000000000"/>
    <numFmt numFmtId="204" formatCode="0.000000000000000000"/>
    <numFmt numFmtId="205" formatCode="0.0000000000000000000"/>
    <numFmt numFmtId="206" formatCode="0.00000000000000000000"/>
    <numFmt numFmtId="207" formatCode="0.000000000000000000000"/>
    <numFmt numFmtId="208" formatCode="0.0000000000000000000000"/>
    <numFmt numFmtId="209" formatCode="#.0#####;&quot;-&quot;#.0#####;"/>
    <numFmt numFmtId="210" formatCode="0.0#####;&quot;-&quot;0.0#####;"/>
    <numFmt numFmtId="211" formatCode="0.0#####;&quot;-&quot;0.0####;"/>
    <numFmt numFmtId="212" formatCode="0.0#####;&quot;-&quot;0.0###;"/>
    <numFmt numFmtId="213" formatCode="0.0#####;&quot;-&quot;0.0##;"/>
    <numFmt numFmtId="214" formatCode="0.0#####;&quot;-&quot;0.0######;"/>
    <numFmt numFmtId="215" formatCode="0.0#####;&quot;-&quot;0.0#######;"/>
    <numFmt numFmtId="216" formatCode="0.0#####;\-0.0#####"/>
    <numFmt numFmtId="217" formatCode="0.0#####;&quot;-&quot;0.0########;"/>
    <numFmt numFmtId="218" formatCode="0.0#####;&quot;-&quot;0.0#########;"/>
    <numFmt numFmtId="219" formatCode="#,##0.0"/>
    <numFmt numFmtId="220" formatCode="_-* #,##0.0_г_р_н_._-;\-* #,##0.0_г_р_н_._-;_-* &quot;-&quot;??_г_р_н_._-;_-@_-"/>
    <numFmt numFmtId="221" formatCode="_-* #,##0_г_р_н_._-;\-* #,##0_г_р_н_._-;_-* &quot;-&quot;??_г_р_н_._-;_-@_-"/>
    <numFmt numFmtId="222" formatCode="_-* #,##0.000_г_р_н_._-;\-* #,##0.000_г_р_н_._-;_-* &quot;-&quot;??_г_р_н_._-;_-@_-"/>
    <numFmt numFmtId="223" formatCode="_-* #,##0.0000_г_р_н_._-;\-* #,##0.0000_г_р_н_._-;_-* &quot;-&quot;??_г_р_н_._-;_-@_-"/>
    <numFmt numFmtId="224" formatCode="[$-FC19]d\ mmmm\ yyyy\ &quot;г.&quot;"/>
    <numFmt numFmtId="225" formatCode="_-* #,##0.0\ _₽_-;\-* #,##0.0\ _₽_-;_-* &quot;-&quot;?\ _₽_-;_-@_-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 Cyr"/>
      <family val="0"/>
    </font>
    <font>
      <i/>
      <sz val="10"/>
      <name val="Arial Cyr"/>
      <family val="0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2"/>
      <name val="Times New Roman"/>
      <family val="1"/>
    </font>
    <font>
      <i/>
      <sz val="12"/>
      <name val="Times New Roman"/>
      <family val="1"/>
    </font>
    <font>
      <b/>
      <sz val="14"/>
      <name val="Arial Cyr"/>
      <family val="0"/>
    </font>
    <font>
      <b/>
      <sz val="14"/>
      <color indexed="8"/>
      <name val="Times New Roman"/>
      <family val="1"/>
    </font>
    <font>
      <sz val="12"/>
      <name val="Calibri"/>
      <family val="2"/>
    </font>
    <font>
      <sz val="7.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8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9" fillId="0" borderId="0">
      <alignment vertical="top"/>
      <protection/>
    </xf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42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5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54" fillId="0" borderId="0">
      <alignment/>
      <protection/>
    </xf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ont="1" applyFill="1" applyAlignment="1">
      <alignment/>
    </xf>
    <xf numFmtId="0" fontId="7" fillId="0" borderId="0" xfId="0" applyFont="1" applyAlignment="1">
      <alignment/>
    </xf>
    <xf numFmtId="21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0" fillId="0" borderId="0" xfId="0" applyFont="1" applyAlignment="1">
      <alignment/>
    </xf>
    <xf numFmtId="0" fontId="61" fillId="0" borderId="0" xfId="0" applyFont="1" applyAlignment="1">
      <alignment horizontal="left"/>
    </xf>
    <xf numFmtId="0" fontId="62" fillId="0" borderId="0" xfId="0" applyFont="1" applyAlignment="1">
      <alignment/>
    </xf>
    <xf numFmtId="0" fontId="0" fillId="33" borderId="0" xfId="0" applyFont="1" applyFill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12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61" fillId="0" borderId="10" xfId="81" applyFont="1" applyBorder="1" applyAlignment="1">
      <alignment horizontal="center" vertical="center" wrapText="1"/>
      <protection/>
    </xf>
    <xf numFmtId="0" fontId="63" fillId="0" borderId="10" xfId="81" applyFont="1" applyBorder="1" applyAlignment="1">
      <alignment horizontal="center" vertical="center"/>
      <protection/>
    </xf>
    <xf numFmtId="0" fontId="63" fillId="0" borderId="10" xfId="81" applyFont="1" applyBorder="1" applyAlignment="1">
      <alignment horizontal="center" vertical="center" wrapText="1"/>
      <protection/>
    </xf>
    <xf numFmtId="4" fontId="14" fillId="0" borderId="10" xfId="0" applyNumberFormat="1" applyFont="1" applyBorder="1" applyAlignment="1">
      <alignment horizontal="center" vertical="center" wrapText="1"/>
    </xf>
    <xf numFmtId="220" fontId="3" fillId="0" borderId="10" xfId="98" applyNumberFormat="1" applyFont="1" applyBorder="1" applyAlignment="1">
      <alignment horizontal="center" vertical="center" wrapText="1"/>
    </xf>
    <xf numFmtId="220" fontId="3" fillId="33" borderId="10" xfId="98" applyNumberFormat="1" applyFont="1" applyFill="1" applyBorder="1" applyAlignment="1">
      <alignment horizontal="center" vertical="center" wrapText="1"/>
    </xf>
    <xf numFmtId="0" fontId="12" fillId="0" borderId="0" xfId="77" applyFont="1">
      <alignment/>
      <protection/>
    </xf>
    <xf numFmtId="0" fontId="12" fillId="0" borderId="0" xfId="77" applyFont="1" applyAlignment="1">
      <alignment horizontal="right"/>
      <protection/>
    </xf>
    <xf numFmtId="0" fontId="12" fillId="0" borderId="0" xfId="83" applyFont="1">
      <alignment/>
      <protection/>
    </xf>
    <xf numFmtId="0" fontId="12" fillId="0" borderId="0" xfId="83" applyFont="1" applyAlignment="1">
      <alignment horizontal="right"/>
      <protection/>
    </xf>
    <xf numFmtId="0" fontId="61" fillId="0" borderId="10" xfId="81" applyFont="1" applyBorder="1" applyAlignment="1" quotePrefix="1">
      <alignment horizontal="center" vertical="center" wrapText="1"/>
      <protection/>
    </xf>
    <xf numFmtId="2" fontId="61" fillId="0" borderId="10" xfId="81" applyNumberFormat="1" applyFont="1" applyBorder="1" applyAlignment="1">
      <alignment horizontal="center" vertical="center" wrapText="1"/>
      <protection/>
    </xf>
    <xf numFmtId="2" fontId="61" fillId="0" borderId="10" xfId="81" applyNumberFormat="1" applyFont="1" applyBorder="1" applyAlignment="1" quotePrefix="1">
      <alignment horizontal="center" vertical="center" wrapText="1"/>
      <protection/>
    </xf>
    <xf numFmtId="0" fontId="61" fillId="34" borderId="10" xfId="81" applyFont="1" applyFill="1" applyBorder="1" applyAlignment="1">
      <alignment horizontal="center" vertical="center" wrapText="1"/>
      <protection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vertical="center" wrapText="1"/>
      <protection/>
    </xf>
    <xf numFmtId="0" fontId="14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209" fontId="3" fillId="0" borderId="0" xfId="0" applyNumberFormat="1" applyFont="1" applyAlignment="1">
      <alignment horizontal="left"/>
    </xf>
    <xf numFmtId="0" fontId="3" fillId="0" borderId="0" xfId="0" applyFont="1" applyBorder="1" applyAlignment="1">
      <alignment/>
    </xf>
    <xf numFmtId="0" fontId="14" fillId="0" borderId="0" xfId="0" applyFont="1" applyAlignment="1">
      <alignment/>
    </xf>
    <xf numFmtId="171" fontId="5" fillId="0" borderId="0" xfId="0" applyNumberFormat="1" applyFont="1" applyBorder="1" applyAlignment="1">
      <alignment/>
    </xf>
    <xf numFmtId="49" fontId="61" fillId="0" borderId="12" xfId="81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62" fillId="0" borderId="0" xfId="0" applyFont="1" applyAlignment="1">
      <alignment horizontal="left" vertical="top"/>
    </xf>
    <xf numFmtId="0" fontId="63" fillId="0" borderId="10" xfId="81" applyFont="1" applyBorder="1" applyAlignment="1" quotePrefix="1">
      <alignment horizontal="center" vertical="center" wrapText="1"/>
      <protection/>
    </xf>
    <xf numFmtId="2" fontId="63" fillId="0" borderId="10" xfId="81" applyNumberFormat="1" applyFont="1" applyBorder="1" applyAlignment="1" quotePrefix="1">
      <alignment horizontal="center" vertical="center" wrapText="1"/>
      <protection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64" fillId="0" borderId="10" xfId="81" applyFont="1" applyBorder="1" applyAlignment="1" quotePrefix="1">
      <alignment horizontal="center" vertical="center" wrapText="1"/>
      <protection/>
    </xf>
    <xf numFmtId="2" fontId="64" fillId="0" borderId="10" xfId="81" applyNumberFormat="1" applyFont="1" applyBorder="1" applyAlignment="1" quotePrefix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2" fontId="65" fillId="0" borderId="10" xfId="81" applyNumberFormat="1" applyFont="1" applyBorder="1" applyAlignment="1" quotePrefix="1">
      <alignment horizontal="center" vertical="center" wrapText="1"/>
      <protection/>
    </xf>
    <xf numFmtId="183" fontId="14" fillId="0" borderId="10" xfId="96" applyFont="1" applyBorder="1" applyAlignment="1">
      <alignment horizontal="center" vertical="center" wrapText="1"/>
    </xf>
    <xf numFmtId="183" fontId="3" fillId="0" borderId="10" xfId="96" applyFont="1" applyBorder="1" applyAlignment="1">
      <alignment horizontal="center" vertical="center" wrapText="1"/>
    </xf>
    <xf numFmtId="0" fontId="65" fillId="0" borderId="10" xfId="81" applyFont="1" applyBorder="1" applyAlignment="1" quotePrefix="1">
      <alignment horizontal="center" vertical="center" wrapText="1"/>
      <protection/>
    </xf>
    <xf numFmtId="0" fontId="61" fillId="0" borderId="13" xfId="81" applyFont="1" applyBorder="1" applyAlignment="1">
      <alignment horizontal="center" vertical="center" wrapText="1"/>
      <protection/>
    </xf>
    <xf numFmtId="2" fontId="61" fillId="0" borderId="13" xfId="81" applyNumberFormat="1" applyFont="1" applyBorder="1" applyAlignment="1" quotePrefix="1">
      <alignment horizontal="center" vertical="center" wrapText="1"/>
      <protection/>
    </xf>
    <xf numFmtId="0" fontId="0" fillId="35" borderId="0" xfId="0" applyFill="1" applyAlignment="1">
      <alignment/>
    </xf>
    <xf numFmtId="0" fontId="63" fillId="34" borderId="10" xfId="81" applyFont="1" applyFill="1" applyBorder="1" applyAlignment="1">
      <alignment horizontal="center" vertical="center" wrapText="1"/>
      <protection/>
    </xf>
    <xf numFmtId="0" fontId="61" fillId="35" borderId="0" xfId="81" applyFont="1" applyFill="1" applyBorder="1" applyAlignment="1">
      <alignment horizontal="center" vertical="center"/>
      <protection/>
    </xf>
    <xf numFmtId="0" fontId="61" fillId="35" borderId="0" xfId="81" applyFont="1" applyFill="1" applyBorder="1" applyAlignment="1">
      <alignment vertical="center" wrapText="1"/>
      <protection/>
    </xf>
    <xf numFmtId="2" fontId="61" fillId="35" borderId="0" xfId="81" applyNumberFormat="1" applyFont="1" applyFill="1" applyBorder="1" applyAlignment="1">
      <alignment vertical="center"/>
      <protection/>
    </xf>
    <xf numFmtId="220" fontId="63" fillId="0" borderId="10" xfId="96" applyNumberFormat="1" applyFont="1" applyBorder="1" applyAlignment="1">
      <alignment horizontal="center" vertical="center"/>
    </xf>
    <xf numFmtId="220" fontId="3" fillId="0" borderId="10" xfId="96" applyNumberFormat="1" applyFont="1" applyBorder="1" applyAlignment="1">
      <alignment horizontal="center" vertical="center"/>
    </xf>
    <xf numFmtId="220" fontId="3" fillId="0" borderId="10" xfId="96" applyNumberFormat="1" applyFont="1" applyBorder="1" applyAlignment="1">
      <alignment horizontal="center" vertical="center" wrapText="1"/>
    </xf>
    <xf numFmtId="220" fontId="14" fillId="0" borderId="10" xfId="96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84" fontId="14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/>
    </xf>
    <xf numFmtId="184" fontId="3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184" fontId="14" fillId="35" borderId="10" xfId="0" applyNumberFormat="1" applyFont="1" applyFill="1" applyBorder="1" applyAlignment="1">
      <alignment horizontal="center" vertical="center" wrapText="1"/>
    </xf>
    <xf numFmtId="0" fontId="63" fillId="35" borderId="10" xfId="81" applyFont="1" applyFill="1" applyBorder="1" applyAlignment="1" quotePrefix="1">
      <alignment horizontal="center" vertical="center" wrapText="1"/>
      <protection/>
    </xf>
    <xf numFmtId="2" fontId="63" fillId="35" borderId="10" xfId="81" applyNumberFormat="1" applyFont="1" applyFill="1" applyBorder="1" applyAlignment="1" quotePrefix="1">
      <alignment horizontal="center" vertical="center" wrapText="1"/>
      <protection/>
    </xf>
    <xf numFmtId="0" fontId="5" fillId="35" borderId="0" xfId="0" applyFont="1" applyFill="1" applyAlignment="1">
      <alignment/>
    </xf>
    <xf numFmtId="0" fontId="6" fillId="35" borderId="0" xfId="0" applyFont="1" applyFill="1" applyAlignment="1">
      <alignment/>
    </xf>
    <xf numFmtId="2" fontId="15" fillId="35" borderId="10" xfId="83" applyNumberFormat="1" applyFont="1" applyFill="1" applyBorder="1" applyAlignment="1" quotePrefix="1">
      <alignment horizontal="center" vertical="center" wrapText="1"/>
      <protection/>
    </xf>
    <xf numFmtId="49" fontId="15" fillId="35" borderId="10" xfId="83" applyNumberFormat="1" applyFont="1" applyFill="1" applyBorder="1" applyAlignment="1" quotePrefix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49" fontId="14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63" fillId="35" borderId="10" xfId="81" applyNumberFormat="1" applyFont="1" applyFill="1" applyBorder="1" applyAlignment="1" quotePrefix="1">
      <alignment horizontal="center" vertical="center" wrapText="1"/>
      <protection/>
    </xf>
    <xf numFmtId="49" fontId="63" fillId="35" borderId="10" xfId="81" applyNumberFormat="1" applyFont="1" applyFill="1" applyBorder="1" applyAlignment="1" quotePrefix="1">
      <alignment horizontal="center" vertical="center" wrapText="1"/>
      <protection/>
    </xf>
    <xf numFmtId="0" fontId="14" fillId="35" borderId="10" xfId="0" applyFont="1" applyFill="1" applyBorder="1" applyAlignment="1">
      <alignment horizontal="center" vertical="center"/>
    </xf>
    <xf numFmtId="0" fontId="61" fillId="35" borderId="0" xfId="81" applyFont="1" applyFill="1" applyBorder="1" applyAlignment="1">
      <alignment horizontal="center" vertical="center" wrapText="1"/>
      <protection/>
    </xf>
    <xf numFmtId="2" fontId="61" fillId="35" borderId="0" xfId="81" applyNumberFormat="1" applyFont="1" applyFill="1" applyBorder="1" applyAlignment="1">
      <alignment horizontal="center" vertical="center"/>
      <protection/>
    </xf>
    <xf numFmtId="0" fontId="63" fillId="35" borderId="0" xfId="81" applyFont="1" applyFill="1" applyBorder="1" applyAlignment="1">
      <alignment horizontal="left" vertical="center"/>
      <protection/>
    </xf>
    <xf numFmtId="2" fontId="63" fillId="35" borderId="0" xfId="81" applyNumberFormat="1" applyFont="1" applyFill="1" applyBorder="1" applyAlignment="1">
      <alignment horizontal="center" vertical="center"/>
      <protection/>
    </xf>
    <xf numFmtId="183" fontId="3" fillId="35" borderId="10" xfId="96" applyFont="1" applyFill="1" applyBorder="1" applyAlignment="1">
      <alignment horizontal="center" vertical="center" wrapText="1"/>
    </xf>
    <xf numFmtId="183" fontId="14" fillId="35" borderId="10" xfId="96" applyFont="1" applyFill="1" applyBorder="1" applyAlignment="1">
      <alignment horizontal="center" vertical="center" wrapText="1"/>
    </xf>
    <xf numFmtId="183" fontId="17" fillId="0" borderId="10" xfId="96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3" fontId="5" fillId="35" borderId="10" xfId="96" applyFont="1" applyFill="1" applyBorder="1" applyAlignment="1">
      <alignment horizontal="center" vertical="center" wrapText="1"/>
    </xf>
    <xf numFmtId="183" fontId="19" fillId="0" borderId="10" xfId="96" applyFont="1" applyBorder="1" applyAlignment="1">
      <alignment horizontal="center" vertical="center"/>
    </xf>
    <xf numFmtId="0" fontId="63" fillId="0" borderId="10" xfId="81" applyFont="1" applyBorder="1" applyAlignment="1">
      <alignment horizontal="center" vertical="center" wrapText="1"/>
      <protection/>
    </xf>
    <xf numFmtId="0" fontId="63" fillId="0" borderId="10" xfId="81" applyFont="1" applyBorder="1" applyAlignment="1" quotePrefix="1">
      <alignment horizontal="center" vertical="center" wrapText="1"/>
      <protection/>
    </xf>
    <xf numFmtId="2" fontId="63" fillId="0" borderId="10" xfId="81" applyNumberFormat="1" applyFont="1" applyBorder="1" applyAlignment="1" quotePrefix="1">
      <alignment horizontal="center" vertical="center" wrapText="1"/>
      <protection/>
    </xf>
    <xf numFmtId="2" fontId="61" fillId="34" borderId="10" xfId="82" applyNumberFormat="1" applyFont="1" applyFill="1" applyBorder="1" applyAlignment="1">
      <alignment horizontal="center" vertical="center"/>
      <protection/>
    </xf>
    <xf numFmtId="2" fontId="61" fillId="0" borderId="10" xfId="82" applyNumberFormat="1" applyFont="1" applyBorder="1" applyAlignment="1">
      <alignment horizontal="center" vertical="center"/>
      <protection/>
    </xf>
    <xf numFmtId="2" fontId="63" fillId="34" borderId="10" xfId="82" applyNumberFormat="1" applyFont="1" applyFill="1" applyBorder="1" applyAlignment="1">
      <alignment horizontal="center" vertical="center"/>
      <protection/>
    </xf>
    <xf numFmtId="2" fontId="63" fillId="0" borderId="10" xfId="82" applyNumberFormat="1" applyFont="1" applyBorder="1" applyAlignment="1">
      <alignment horizontal="center" vertical="center"/>
      <protection/>
    </xf>
    <xf numFmtId="2" fontId="61" fillId="35" borderId="0" xfId="82" applyNumberFormat="1" applyFont="1" applyFill="1" applyBorder="1" applyAlignment="1">
      <alignment horizontal="center" vertical="center"/>
      <protection/>
    </xf>
    <xf numFmtId="0" fontId="61" fillId="34" borderId="10" xfId="82" applyFont="1" applyFill="1" applyBorder="1" applyAlignment="1">
      <alignment horizontal="center" vertical="center"/>
      <protection/>
    </xf>
    <xf numFmtId="0" fontId="63" fillId="0" borderId="10" xfId="82" applyFont="1" applyBorder="1" applyAlignment="1">
      <alignment horizontal="center" vertical="center"/>
      <protection/>
    </xf>
    <xf numFmtId="0" fontId="63" fillId="0" borderId="10" xfId="82" applyFont="1" applyBorder="1" applyAlignment="1">
      <alignment horizontal="center" vertical="center" wrapText="1"/>
      <protection/>
    </xf>
    <xf numFmtId="0" fontId="61" fillId="34" borderId="10" xfId="82" applyFont="1" applyFill="1" applyBorder="1" applyAlignment="1">
      <alignment horizontal="center" vertical="center" wrapText="1"/>
      <protection/>
    </xf>
    <xf numFmtId="2" fontId="61" fillId="34" borderId="10" xfId="82" applyNumberFormat="1" applyFont="1" applyFill="1" applyBorder="1" applyAlignment="1">
      <alignment horizontal="center" vertical="center" wrapText="1"/>
      <protection/>
    </xf>
    <xf numFmtId="2" fontId="61" fillId="0" borderId="10" xfId="82" applyNumberFormat="1" applyFont="1" applyBorder="1" applyAlignment="1">
      <alignment horizontal="center" vertical="center" wrapText="1"/>
      <protection/>
    </xf>
    <xf numFmtId="2" fontId="63" fillId="34" borderId="10" xfId="82" applyNumberFormat="1" applyFont="1" applyFill="1" applyBorder="1" applyAlignment="1">
      <alignment horizontal="center" vertical="center" wrapText="1"/>
      <protection/>
    </xf>
    <xf numFmtId="2" fontId="63" fillId="0" borderId="10" xfId="82" applyNumberFormat="1" applyFont="1" applyBorder="1" applyAlignment="1">
      <alignment horizontal="center" vertical="center" wrapText="1"/>
      <protection/>
    </xf>
    <xf numFmtId="0" fontId="61" fillId="0" borderId="10" xfId="82" applyFont="1" applyBorder="1" applyAlignment="1">
      <alignment horizontal="center" vertical="center"/>
      <protection/>
    </xf>
    <xf numFmtId="0" fontId="61" fillId="0" borderId="10" xfId="82" applyFont="1" applyBorder="1" applyAlignment="1">
      <alignment horizontal="center" vertical="center" wrapText="1"/>
      <protection/>
    </xf>
    <xf numFmtId="0" fontId="61" fillId="0" borderId="10" xfId="82" applyFont="1" applyBorder="1" applyAlignment="1" quotePrefix="1">
      <alignment horizontal="center" vertical="center" wrapText="1"/>
      <protection/>
    </xf>
    <xf numFmtId="0" fontId="63" fillId="0" borderId="10" xfId="82" applyFont="1" applyBorder="1" applyAlignment="1" quotePrefix="1">
      <alignment horizontal="center" vertical="center" wrapText="1"/>
      <protection/>
    </xf>
    <xf numFmtId="2" fontId="63" fillId="0" borderId="10" xfId="82" applyNumberFormat="1" applyFont="1" applyBorder="1" applyAlignment="1" quotePrefix="1">
      <alignment horizontal="center" vertical="center" wrapText="1"/>
      <protection/>
    </xf>
    <xf numFmtId="0" fontId="61" fillId="34" borderId="10" xfId="82" applyFont="1" applyFill="1" applyBorder="1" applyAlignment="1" quotePrefix="1">
      <alignment horizontal="center" vertical="center" wrapText="1"/>
      <protection/>
    </xf>
    <xf numFmtId="2" fontId="61" fillId="0" borderId="10" xfId="82" applyNumberFormat="1" applyFont="1" applyBorder="1" applyAlignment="1" quotePrefix="1">
      <alignment horizontal="center" vertical="center" wrapText="1"/>
      <protection/>
    </xf>
    <xf numFmtId="2" fontId="61" fillId="34" borderId="10" xfId="82" applyNumberFormat="1" applyFont="1" applyFill="1" applyBorder="1" applyAlignment="1" quotePrefix="1">
      <alignment horizontal="center" vertical="center" wrapText="1"/>
      <protection/>
    </xf>
    <xf numFmtId="2" fontId="61" fillId="34" borderId="10" xfId="81" applyNumberFormat="1" applyFont="1" applyFill="1" applyBorder="1" applyAlignment="1">
      <alignment horizontal="center" vertical="center" wrapText="1"/>
      <protection/>
    </xf>
    <xf numFmtId="2" fontId="63" fillId="34" borderId="10" xfId="81" applyNumberFormat="1" applyFont="1" applyFill="1" applyBorder="1" applyAlignment="1">
      <alignment horizontal="center" vertical="center" wrapText="1"/>
      <protection/>
    </xf>
    <xf numFmtId="2" fontId="63" fillId="0" borderId="10" xfId="81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left" vertical="top" wrapText="1"/>
    </xf>
    <xf numFmtId="0" fontId="6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3" fillId="0" borderId="10" xfId="81" applyFont="1" applyBorder="1" applyAlignment="1">
      <alignment horizontal="center" vertical="center" wrapText="1"/>
      <protection/>
    </xf>
    <xf numFmtId="0" fontId="63" fillId="34" borderId="10" xfId="81" applyFont="1" applyFill="1" applyBorder="1" applyAlignment="1">
      <alignment horizontal="center" vertical="center" wrapText="1"/>
      <protection/>
    </xf>
    <xf numFmtId="0" fontId="61" fillId="0" borderId="15" xfId="81" applyFont="1" applyBorder="1" applyAlignment="1">
      <alignment horizontal="center" vertical="center"/>
      <protection/>
    </xf>
    <xf numFmtId="0" fontId="63" fillId="0" borderId="16" xfId="81" applyFont="1" applyBorder="1" applyAlignment="1">
      <alignment horizontal="center" vertical="center"/>
      <protection/>
    </xf>
    <xf numFmtId="0" fontId="63" fillId="0" borderId="17" xfId="81" applyFont="1" applyBorder="1" applyAlignment="1">
      <alignment horizontal="center" vertical="center"/>
      <protection/>
    </xf>
    <xf numFmtId="0" fontId="61" fillId="0" borderId="15" xfId="82" applyFont="1" applyBorder="1" applyAlignment="1">
      <alignment horizontal="center" vertical="center"/>
      <protection/>
    </xf>
    <xf numFmtId="0" fontId="63" fillId="0" borderId="16" xfId="82" applyFont="1" applyBorder="1" applyAlignment="1">
      <alignment horizontal="center"/>
      <protection/>
    </xf>
    <xf numFmtId="0" fontId="63" fillId="0" borderId="17" xfId="82" applyFont="1" applyBorder="1" applyAlignment="1">
      <alignment horizontal="center"/>
      <protection/>
    </xf>
    <xf numFmtId="0" fontId="3" fillId="0" borderId="0" xfId="0" applyFont="1" applyAlignment="1">
      <alignment horizontal="left" wrapText="1"/>
    </xf>
    <xf numFmtId="0" fontId="15" fillId="0" borderId="0" xfId="77" applyFont="1" applyAlignment="1">
      <alignment horizontal="center"/>
      <protection/>
    </xf>
    <xf numFmtId="0" fontId="12" fillId="0" borderId="0" xfId="77" applyFont="1" applyAlignment="1">
      <alignment horizontal="center"/>
      <protection/>
    </xf>
    <xf numFmtId="0" fontId="15" fillId="0" borderId="0" xfId="83" applyFont="1" applyAlignment="1">
      <alignment horizontal="center"/>
      <protection/>
    </xf>
    <xf numFmtId="0" fontId="12" fillId="0" borderId="0" xfId="83" applyFont="1" applyAlignment="1">
      <alignment horizontal="center"/>
      <protection/>
    </xf>
    <xf numFmtId="0" fontId="3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210" fontId="3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63" fillId="0" borderId="13" xfId="81" applyFont="1" applyBorder="1" applyAlignment="1" quotePrefix="1">
      <alignment horizontal="center" vertical="center" wrapText="1"/>
      <protection/>
    </xf>
    <xf numFmtId="0" fontId="63" fillId="0" borderId="12" xfId="81" applyFont="1" applyBorder="1" applyAlignment="1" quotePrefix="1">
      <alignment horizontal="center" vertical="center" wrapText="1"/>
      <protection/>
    </xf>
    <xf numFmtId="0" fontId="63" fillId="0" borderId="18" xfId="81" applyFont="1" applyBorder="1" applyAlignment="1" quotePrefix="1">
      <alignment horizontal="center" vertical="center" wrapText="1"/>
      <protection/>
    </xf>
    <xf numFmtId="2" fontId="63" fillId="0" borderId="13" xfId="81" applyNumberFormat="1" applyFont="1" applyBorder="1" applyAlignment="1" quotePrefix="1">
      <alignment horizontal="center" vertical="center" wrapText="1"/>
      <protection/>
    </xf>
    <xf numFmtId="2" fontId="63" fillId="0" borderId="12" xfId="81" applyNumberFormat="1" applyFont="1" applyBorder="1" applyAlignment="1" quotePrefix="1">
      <alignment horizontal="center" vertical="center" wrapText="1"/>
      <protection/>
    </xf>
    <xf numFmtId="2" fontId="63" fillId="0" borderId="18" xfId="81" applyNumberFormat="1" applyFont="1" applyBorder="1" applyAlignment="1" quotePrefix="1">
      <alignment horizontal="center" vertical="center" wrapText="1"/>
      <protection/>
    </xf>
    <xf numFmtId="209" fontId="3" fillId="0" borderId="0" xfId="0" applyNumberFormat="1" applyFont="1" applyAlignment="1">
      <alignment horizontal="left" vertical="top"/>
    </xf>
    <xf numFmtId="0" fontId="14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3" fillId="0" borderId="10" xfId="81" applyFont="1" applyBorder="1" applyAlignment="1" quotePrefix="1">
      <alignment horizontal="center" vertical="center" wrapText="1"/>
      <protection/>
    </xf>
    <xf numFmtId="2" fontId="63" fillId="0" borderId="10" xfId="81" applyNumberFormat="1" applyFont="1" applyBorder="1" applyAlignment="1" quotePrefix="1">
      <alignment horizontal="center" vertical="center" wrapText="1"/>
      <protection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</cellXfs>
  <cellStyles count="8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_Додаток _ 3 зм_ни 4575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1" xfId="56"/>
    <cellStyle name="Обычный 12" xfId="57"/>
    <cellStyle name="Обычный 13" xfId="58"/>
    <cellStyle name="Обычный 14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0" xfId="67"/>
    <cellStyle name="Обычный 21" xfId="68"/>
    <cellStyle name="Обычный 22" xfId="69"/>
    <cellStyle name="Обычный 23" xfId="70"/>
    <cellStyle name="Обычный 24" xfId="71"/>
    <cellStyle name="Обычный 25" xfId="72"/>
    <cellStyle name="Обычный 26" xfId="73"/>
    <cellStyle name="Обычный 27" xfId="74"/>
    <cellStyle name="Обычный 28" xfId="75"/>
    <cellStyle name="Обычный 29" xfId="76"/>
    <cellStyle name="Обычный 3" xfId="77"/>
    <cellStyle name="Обычный 30" xfId="78"/>
    <cellStyle name="Обычный 31" xfId="79"/>
    <cellStyle name="Обычный 32" xfId="80"/>
    <cellStyle name="Обычный 33" xfId="81"/>
    <cellStyle name="Обычный 34" xfId="82"/>
    <cellStyle name="Обычный 4" xfId="83"/>
    <cellStyle name="Обычный 5" xfId="84"/>
    <cellStyle name="Обычный 6" xfId="85"/>
    <cellStyle name="Обычный 7" xfId="86"/>
    <cellStyle name="Обычный 8" xfId="87"/>
    <cellStyle name="Обычный 9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Финансовый 2" xfId="98"/>
    <cellStyle name="Хороший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2"/>
  <sheetViews>
    <sheetView view="pageBreakPreview" zoomScale="60" zoomScalePageLayoutView="0" workbookViewId="0" topLeftCell="A1">
      <selection activeCell="E4" sqref="E4"/>
    </sheetView>
  </sheetViews>
  <sheetFormatPr defaultColWidth="9.00390625" defaultRowHeight="12.75"/>
  <cols>
    <col min="1" max="1" width="15.125" style="0" customWidth="1"/>
    <col min="2" max="2" width="67.75390625" style="0" customWidth="1"/>
    <col min="3" max="3" width="21.25390625" style="0" customWidth="1"/>
    <col min="4" max="4" width="20.75390625" style="0" customWidth="1"/>
    <col min="5" max="5" width="18.00390625" style="0" customWidth="1"/>
    <col min="6" max="6" width="16.00390625" style="0" customWidth="1"/>
  </cols>
  <sheetData>
    <row r="1" spans="1:6" ht="15.75">
      <c r="A1" s="51"/>
      <c r="B1" s="51"/>
      <c r="C1" s="51"/>
      <c r="D1" s="51"/>
      <c r="E1" s="57" t="s">
        <v>17</v>
      </c>
      <c r="F1" s="51"/>
    </row>
    <row r="2" spans="1:6" ht="15.75">
      <c r="A2" s="51"/>
      <c r="B2" s="51"/>
      <c r="C2" s="51"/>
      <c r="D2" s="51"/>
      <c r="E2" s="57" t="s">
        <v>9</v>
      </c>
      <c r="F2" s="51"/>
    </row>
    <row r="3" spans="1:6" ht="15.75">
      <c r="A3" s="51"/>
      <c r="B3" s="51"/>
      <c r="C3" s="51"/>
      <c r="D3" s="51"/>
      <c r="E3" s="57" t="s">
        <v>451</v>
      </c>
      <c r="F3" s="51"/>
    </row>
    <row r="4" spans="1:6" ht="15.75">
      <c r="A4" s="51"/>
      <c r="B4" s="51"/>
      <c r="C4" s="51"/>
      <c r="D4" s="51"/>
      <c r="E4" s="57" t="s">
        <v>491</v>
      </c>
      <c r="F4" s="51"/>
    </row>
    <row r="5" spans="1:6" ht="15.75">
      <c r="A5" s="51"/>
      <c r="B5" s="51"/>
      <c r="C5" s="51"/>
      <c r="D5" s="51"/>
      <c r="E5" s="51"/>
      <c r="F5" s="51"/>
    </row>
    <row r="6" spans="1:6" ht="15.75">
      <c r="A6" s="145" t="s">
        <v>413</v>
      </c>
      <c r="B6" s="146"/>
      <c r="C6" s="146"/>
      <c r="D6" s="146"/>
      <c r="E6" s="146"/>
      <c r="F6" s="146"/>
    </row>
    <row r="7" spans="1:6" ht="15.75">
      <c r="A7" s="51"/>
      <c r="B7" s="51"/>
      <c r="C7" s="51"/>
      <c r="D7" s="51"/>
      <c r="E7" s="51"/>
      <c r="F7" s="51" t="s">
        <v>18</v>
      </c>
    </row>
    <row r="8" spans="1:6" ht="12.75" customHeight="1">
      <c r="A8" s="147" t="s">
        <v>14</v>
      </c>
      <c r="B8" s="147" t="s">
        <v>383</v>
      </c>
      <c r="C8" s="148" t="s">
        <v>355</v>
      </c>
      <c r="D8" s="147" t="s">
        <v>5</v>
      </c>
      <c r="E8" s="147" t="s">
        <v>6</v>
      </c>
      <c r="F8" s="147"/>
    </row>
    <row r="9" spans="1:6" ht="12.75" customHeight="1">
      <c r="A9" s="147"/>
      <c r="B9" s="147"/>
      <c r="C9" s="147"/>
      <c r="D9" s="147"/>
      <c r="E9" s="147" t="s">
        <v>356</v>
      </c>
      <c r="F9" s="147" t="s">
        <v>357</v>
      </c>
    </row>
    <row r="10" spans="1:6" ht="29.25" customHeight="1">
      <c r="A10" s="147"/>
      <c r="B10" s="147"/>
      <c r="C10" s="147"/>
      <c r="D10" s="147"/>
      <c r="E10" s="147"/>
      <c r="F10" s="147"/>
    </row>
    <row r="11" spans="1:6" ht="15.75">
      <c r="A11" s="29">
        <v>1</v>
      </c>
      <c r="B11" s="29">
        <v>2</v>
      </c>
      <c r="C11" s="78">
        <v>3</v>
      </c>
      <c r="D11" s="29">
        <v>4</v>
      </c>
      <c r="E11" s="29">
        <v>5</v>
      </c>
      <c r="F11" s="29">
        <v>6</v>
      </c>
    </row>
    <row r="12" spans="1:6" ht="15.75">
      <c r="A12" s="27">
        <v>10000000</v>
      </c>
      <c r="B12" s="27" t="s">
        <v>19</v>
      </c>
      <c r="C12" s="129">
        <v>232228700</v>
      </c>
      <c r="D12" s="130">
        <v>232158300</v>
      </c>
      <c r="E12" s="130">
        <v>70400</v>
      </c>
      <c r="F12" s="130">
        <v>0</v>
      </c>
    </row>
    <row r="13" spans="1:6" ht="36.75" customHeight="1">
      <c r="A13" s="27">
        <v>11000000</v>
      </c>
      <c r="B13" s="27" t="s">
        <v>20</v>
      </c>
      <c r="C13" s="129">
        <v>176580000</v>
      </c>
      <c r="D13" s="130">
        <v>176580000</v>
      </c>
      <c r="E13" s="130">
        <v>0</v>
      </c>
      <c r="F13" s="130">
        <v>0</v>
      </c>
    </row>
    <row r="14" spans="1:6" ht="15.75">
      <c r="A14" s="27">
        <v>11010000</v>
      </c>
      <c r="B14" s="27" t="s">
        <v>21</v>
      </c>
      <c r="C14" s="129">
        <v>176130000</v>
      </c>
      <c r="D14" s="130">
        <v>176130000</v>
      </c>
      <c r="E14" s="130">
        <v>0</v>
      </c>
      <c r="F14" s="130">
        <v>0</v>
      </c>
    </row>
    <row r="15" spans="1:6" ht="42.75" customHeight="1">
      <c r="A15" s="117">
        <v>11010100</v>
      </c>
      <c r="B15" s="117" t="s">
        <v>22</v>
      </c>
      <c r="C15" s="131">
        <v>164300000</v>
      </c>
      <c r="D15" s="132">
        <v>164300000</v>
      </c>
      <c r="E15" s="132">
        <v>0</v>
      </c>
      <c r="F15" s="132">
        <v>0</v>
      </c>
    </row>
    <row r="16" spans="1:6" ht="72" customHeight="1">
      <c r="A16" s="117">
        <v>11010200</v>
      </c>
      <c r="B16" s="117" t="s">
        <v>23</v>
      </c>
      <c r="C16" s="131">
        <v>10190000</v>
      </c>
      <c r="D16" s="132">
        <v>10190000</v>
      </c>
      <c r="E16" s="132">
        <v>0</v>
      </c>
      <c r="F16" s="132">
        <v>0</v>
      </c>
    </row>
    <row r="17" spans="1:6" ht="46.5" customHeight="1">
      <c r="A17" s="117">
        <v>11010400</v>
      </c>
      <c r="B17" s="117" t="s">
        <v>24</v>
      </c>
      <c r="C17" s="131">
        <v>850000</v>
      </c>
      <c r="D17" s="132">
        <v>850000</v>
      </c>
      <c r="E17" s="132">
        <v>0</v>
      </c>
      <c r="F17" s="132">
        <v>0</v>
      </c>
    </row>
    <row r="18" spans="1:6" ht="44.25" customHeight="1">
      <c r="A18" s="117">
        <v>11010500</v>
      </c>
      <c r="B18" s="117" t="s">
        <v>25</v>
      </c>
      <c r="C18" s="131">
        <v>790000</v>
      </c>
      <c r="D18" s="132">
        <v>790000</v>
      </c>
      <c r="E18" s="132">
        <v>0</v>
      </c>
      <c r="F18" s="132">
        <v>0</v>
      </c>
    </row>
    <row r="19" spans="1:6" ht="15.75">
      <c r="A19" s="27">
        <v>11020000</v>
      </c>
      <c r="B19" s="27" t="s">
        <v>26</v>
      </c>
      <c r="C19" s="129">
        <v>450000</v>
      </c>
      <c r="D19" s="130">
        <v>450000</v>
      </c>
      <c r="E19" s="130">
        <v>0</v>
      </c>
      <c r="F19" s="130">
        <v>0</v>
      </c>
    </row>
    <row r="20" spans="1:6" ht="31.5">
      <c r="A20" s="117">
        <v>11020200</v>
      </c>
      <c r="B20" s="117" t="s">
        <v>27</v>
      </c>
      <c r="C20" s="131">
        <v>450000</v>
      </c>
      <c r="D20" s="132">
        <v>450000</v>
      </c>
      <c r="E20" s="132">
        <v>0</v>
      </c>
      <c r="F20" s="132">
        <v>0</v>
      </c>
    </row>
    <row r="21" spans="1:6" ht="15.75">
      <c r="A21" s="27">
        <v>14000000</v>
      </c>
      <c r="B21" s="27" t="s">
        <v>28</v>
      </c>
      <c r="C21" s="129">
        <v>5656200</v>
      </c>
      <c r="D21" s="130">
        <v>5656200</v>
      </c>
      <c r="E21" s="130">
        <v>0</v>
      </c>
      <c r="F21" s="130">
        <v>0</v>
      </c>
    </row>
    <row r="22" spans="1:6" ht="31.5">
      <c r="A22" s="27">
        <v>14020000</v>
      </c>
      <c r="B22" s="27" t="s">
        <v>452</v>
      </c>
      <c r="C22" s="129">
        <v>250000</v>
      </c>
      <c r="D22" s="130">
        <v>250000</v>
      </c>
      <c r="E22" s="130">
        <v>0</v>
      </c>
      <c r="F22" s="130">
        <v>0</v>
      </c>
    </row>
    <row r="23" spans="1:6" ht="15.75">
      <c r="A23" s="117">
        <v>14021900</v>
      </c>
      <c r="B23" s="117" t="s">
        <v>453</v>
      </c>
      <c r="C23" s="131">
        <v>250000</v>
      </c>
      <c r="D23" s="132">
        <v>250000</v>
      </c>
      <c r="E23" s="132">
        <v>0</v>
      </c>
      <c r="F23" s="132">
        <v>0</v>
      </c>
    </row>
    <row r="24" spans="1:6" ht="31.5">
      <c r="A24" s="27">
        <v>14030000</v>
      </c>
      <c r="B24" s="27" t="s">
        <v>454</v>
      </c>
      <c r="C24" s="129">
        <v>1250000</v>
      </c>
      <c r="D24" s="130">
        <v>1250000</v>
      </c>
      <c r="E24" s="130">
        <v>0</v>
      </c>
      <c r="F24" s="130">
        <v>0</v>
      </c>
    </row>
    <row r="25" spans="1:6" ht="15.75">
      <c r="A25" s="117">
        <v>14031900</v>
      </c>
      <c r="B25" s="117" t="s">
        <v>453</v>
      </c>
      <c r="C25" s="131">
        <v>1250000</v>
      </c>
      <c r="D25" s="132">
        <v>1250000</v>
      </c>
      <c r="E25" s="132">
        <v>0</v>
      </c>
      <c r="F25" s="132">
        <v>0</v>
      </c>
    </row>
    <row r="26" spans="1:6" ht="31.5">
      <c r="A26" s="117">
        <v>14040000</v>
      </c>
      <c r="B26" s="117" t="s">
        <v>384</v>
      </c>
      <c r="C26" s="131">
        <v>4156200</v>
      </c>
      <c r="D26" s="132">
        <v>4156200</v>
      </c>
      <c r="E26" s="132">
        <v>0</v>
      </c>
      <c r="F26" s="132">
        <v>0</v>
      </c>
    </row>
    <row r="27" spans="1:6" ht="15.75">
      <c r="A27" s="27">
        <v>18000000</v>
      </c>
      <c r="B27" s="27" t="s">
        <v>385</v>
      </c>
      <c r="C27" s="129">
        <v>49922100</v>
      </c>
      <c r="D27" s="130">
        <v>49922100</v>
      </c>
      <c r="E27" s="130">
        <v>0</v>
      </c>
      <c r="F27" s="130">
        <v>0</v>
      </c>
    </row>
    <row r="28" spans="1:6" ht="15.75">
      <c r="A28" s="27">
        <v>18010000</v>
      </c>
      <c r="B28" s="27" t="s">
        <v>386</v>
      </c>
      <c r="C28" s="129">
        <v>26711300</v>
      </c>
      <c r="D28" s="130">
        <v>26711300</v>
      </c>
      <c r="E28" s="130">
        <v>0</v>
      </c>
      <c r="F28" s="130">
        <v>0</v>
      </c>
    </row>
    <row r="29" spans="1:6" ht="47.25">
      <c r="A29" s="117">
        <v>18010100</v>
      </c>
      <c r="B29" s="117" t="s">
        <v>387</v>
      </c>
      <c r="C29" s="131">
        <v>10300</v>
      </c>
      <c r="D29" s="132">
        <v>10300</v>
      </c>
      <c r="E29" s="132">
        <v>0</v>
      </c>
      <c r="F29" s="132">
        <v>0</v>
      </c>
    </row>
    <row r="30" spans="1:6" ht="47.25">
      <c r="A30" s="117">
        <v>18010200</v>
      </c>
      <c r="B30" s="117" t="s">
        <v>388</v>
      </c>
      <c r="C30" s="131">
        <v>391000</v>
      </c>
      <c r="D30" s="132">
        <v>391000</v>
      </c>
      <c r="E30" s="132">
        <v>0</v>
      </c>
      <c r="F30" s="132">
        <v>0</v>
      </c>
    </row>
    <row r="31" spans="1:6" ht="47.25">
      <c r="A31" s="117">
        <v>18010300</v>
      </c>
      <c r="B31" s="117" t="s">
        <v>389</v>
      </c>
      <c r="C31" s="131">
        <v>423800</v>
      </c>
      <c r="D31" s="132">
        <v>423800</v>
      </c>
      <c r="E31" s="132">
        <v>0</v>
      </c>
      <c r="F31" s="132">
        <v>0</v>
      </c>
    </row>
    <row r="32" spans="1:6" ht="47.25">
      <c r="A32" s="117">
        <v>18010400</v>
      </c>
      <c r="B32" s="117" t="s">
        <v>390</v>
      </c>
      <c r="C32" s="131">
        <v>1565800</v>
      </c>
      <c r="D32" s="132">
        <v>1565800</v>
      </c>
      <c r="E32" s="132">
        <v>0</v>
      </c>
      <c r="F32" s="132">
        <v>0</v>
      </c>
    </row>
    <row r="33" spans="1:6" ht="15.75">
      <c r="A33" s="117">
        <v>18010500</v>
      </c>
      <c r="B33" s="117" t="s">
        <v>391</v>
      </c>
      <c r="C33" s="131">
        <v>5100000</v>
      </c>
      <c r="D33" s="132">
        <v>5100000</v>
      </c>
      <c r="E33" s="132">
        <v>0</v>
      </c>
      <c r="F33" s="132">
        <v>0</v>
      </c>
    </row>
    <row r="34" spans="1:6" ht="15.75">
      <c r="A34" s="117">
        <v>18010600</v>
      </c>
      <c r="B34" s="117" t="s">
        <v>392</v>
      </c>
      <c r="C34" s="131">
        <v>16450000</v>
      </c>
      <c r="D34" s="132">
        <v>16450000</v>
      </c>
      <c r="E34" s="132">
        <v>0</v>
      </c>
      <c r="F34" s="132">
        <v>0</v>
      </c>
    </row>
    <row r="35" spans="1:6" ht="15.75">
      <c r="A35" s="117">
        <v>18010700</v>
      </c>
      <c r="B35" s="117" t="s">
        <v>393</v>
      </c>
      <c r="C35" s="131">
        <v>364400</v>
      </c>
      <c r="D35" s="132">
        <v>364400</v>
      </c>
      <c r="E35" s="132">
        <v>0</v>
      </c>
      <c r="F35" s="132">
        <v>0</v>
      </c>
    </row>
    <row r="36" spans="1:6" ht="15.75">
      <c r="A36" s="117">
        <v>18010900</v>
      </c>
      <c r="B36" s="117" t="s">
        <v>394</v>
      </c>
      <c r="C36" s="131">
        <v>2250000</v>
      </c>
      <c r="D36" s="132">
        <v>2250000</v>
      </c>
      <c r="E36" s="132">
        <v>0</v>
      </c>
      <c r="F36" s="132">
        <v>0</v>
      </c>
    </row>
    <row r="37" spans="1:6" ht="15.75">
      <c r="A37" s="117">
        <v>18011100</v>
      </c>
      <c r="B37" s="117" t="s">
        <v>395</v>
      </c>
      <c r="C37" s="131">
        <v>156000</v>
      </c>
      <c r="D37" s="132">
        <v>156000</v>
      </c>
      <c r="E37" s="132">
        <v>0</v>
      </c>
      <c r="F37" s="132">
        <v>0</v>
      </c>
    </row>
    <row r="38" spans="1:6" ht="15.75">
      <c r="A38" s="27">
        <v>18030000</v>
      </c>
      <c r="B38" s="27" t="s">
        <v>396</v>
      </c>
      <c r="C38" s="129">
        <v>20000</v>
      </c>
      <c r="D38" s="130">
        <v>20000</v>
      </c>
      <c r="E38" s="130">
        <v>0</v>
      </c>
      <c r="F38" s="130">
        <v>0</v>
      </c>
    </row>
    <row r="39" spans="1:6" ht="15.75">
      <c r="A39" s="117">
        <v>18030200</v>
      </c>
      <c r="B39" s="117" t="s">
        <v>397</v>
      </c>
      <c r="C39" s="131">
        <v>20000</v>
      </c>
      <c r="D39" s="132">
        <v>20000</v>
      </c>
      <c r="E39" s="132">
        <v>0</v>
      </c>
      <c r="F39" s="132">
        <v>0</v>
      </c>
    </row>
    <row r="40" spans="1:6" ht="15.75">
      <c r="A40" s="27">
        <v>18050000</v>
      </c>
      <c r="B40" s="27" t="s">
        <v>29</v>
      </c>
      <c r="C40" s="129">
        <v>23190800</v>
      </c>
      <c r="D40" s="130">
        <v>23190800</v>
      </c>
      <c r="E40" s="130">
        <v>0</v>
      </c>
      <c r="F40" s="130">
        <v>0</v>
      </c>
    </row>
    <row r="41" spans="1:6" ht="15.75">
      <c r="A41" s="117">
        <v>18050300</v>
      </c>
      <c r="B41" s="117" t="s">
        <v>30</v>
      </c>
      <c r="C41" s="131">
        <v>3000000</v>
      </c>
      <c r="D41" s="132">
        <v>3000000</v>
      </c>
      <c r="E41" s="132">
        <v>0</v>
      </c>
      <c r="F41" s="132">
        <v>0</v>
      </c>
    </row>
    <row r="42" spans="1:6" ht="15.75">
      <c r="A42" s="117">
        <v>18050400</v>
      </c>
      <c r="B42" s="117" t="s">
        <v>31</v>
      </c>
      <c r="C42" s="131">
        <v>20174800</v>
      </c>
      <c r="D42" s="132">
        <v>20174800</v>
      </c>
      <c r="E42" s="132">
        <v>0</v>
      </c>
      <c r="F42" s="132">
        <v>0</v>
      </c>
    </row>
    <row r="43" spans="1:6" ht="63">
      <c r="A43" s="117">
        <v>18050500</v>
      </c>
      <c r="B43" s="117" t="s">
        <v>458</v>
      </c>
      <c r="C43" s="131">
        <v>16000</v>
      </c>
      <c r="D43" s="132">
        <v>16000</v>
      </c>
      <c r="E43" s="132">
        <v>0</v>
      </c>
      <c r="F43" s="132">
        <v>0</v>
      </c>
    </row>
    <row r="44" spans="1:6" ht="15.75">
      <c r="A44" s="27">
        <v>19000000</v>
      </c>
      <c r="B44" s="27" t="s">
        <v>68</v>
      </c>
      <c r="C44" s="129">
        <v>70400</v>
      </c>
      <c r="D44" s="130">
        <v>0</v>
      </c>
      <c r="E44" s="130">
        <v>70400</v>
      </c>
      <c r="F44" s="130">
        <v>0</v>
      </c>
    </row>
    <row r="45" spans="1:6" ht="15.75">
      <c r="A45" s="27">
        <v>19010000</v>
      </c>
      <c r="B45" s="27" t="s">
        <v>69</v>
      </c>
      <c r="C45" s="129">
        <v>70400</v>
      </c>
      <c r="D45" s="130">
        <v>0</v>
      </c>
      <c r="E45" s="130">
        <v>70400</v>
      </c>
      <c r="F45" s="130">
        <v>0</v>
      </c>
    </row>
    <row r="46" spans="1:6" ht="78.75" customHeight="1">
      <c r="A46" s="117">
        <v>19010100</v>
      </c>
      <c r="B46" s="117" t="s">
        <v>398</v>
      </c>
      <c r="C46" s="131">
        <v>57100</v>
      </c>
      <c r="D46" s="132">
        <v>0</v>
      </c>
      <c r="E46" s="132">
        <v>57100</v>
      </c>
      <c r="F46" s="132">
        <v>0</v>
      </c>
    </row>
    <row r="47" spans="1:6" ht="39" customHeight="1">
      <c r="A47" s="117">
        <v>19010200</v>
      </c>
      <c r="B47" s="117" t="s">
        <v>332</v>
      </c>
      <c r="C47" s="131">
        <v>6600</v>
      </c>
      <c r="D47" s="132">
        <v>0</v>
      </c>
      <c r="E47" s="132">
        <v>6600</v>
      </c>
      <c r="F47" s="132">
        <v>0</v>
      </c>
    </row>
    <row r="48" spans="1:6" ht="60.75" customHeight="1">
      <c r="A48" s="117">
        <v>19010300</v>
      </c>
      <c r="B48" s="117" t="s">
        <v>333</v>
      </c>
      <c r="C48" s="131">
        <v>6700</v>
      </c>
      <c r="D48" s="132">
        <v>0</v>
      </c>
      <c r="E48" s="132">
        <v>6700</v>
      </c>
      <c r="F48" s="132">
        <v>0</v>
      </c>
    </row>
    <row r="49" spans="1:6" ht="15.75">
      <c r="A49" s="27">
        <v>20000000</v>
      </c>
      <c r="B49" s="27" t="s">
        <v>32</v>
      </c>
      <c r="C49" s="129">
        <v>7830157</v>
      </c>
      <c r="D49" s="130">
        <v>2312100</v>
      </c>
      <c r="E49" s="130">
        <v>5518057</v>
      </c>
      <c r="F49" s="130">
        <v>86000</v>
      </c>
    </row>
    <row r="50" spans="1:6" ht="47.25" customHeight="1">
      <c r="A50" s="27">
        <v>21000000</v>
      </c>
      <c r="B50" s="27" t="s">
        <v>33</v>
      </c>
      <c r="C50" s="129">
        <v>185000</v>
      </c>
      <c r="D50" s="130">
        <v>185000</v>
      </c>
      <c r="E50" s="130">
        <v>0</v>
      </c>
      <c r="F50" s="130">
        <v>0</v>
      </c>
    </row>
    <row r="51" spans="1:6" ht="108" customHeight="1">
      <c r="A51" s="27">
        <v>21010000</v>
      </c>
      <c r="B51" s="27" t="s">
        <v>481</v>
      </c>
      <c r="C51" s="129">
        <v>105000</v>
      </c>
      <c r="D51" s="130">
        <v>105000</v>
      </c>
      <c r="E51" s="130">
        <v>0</v>
      </c>
      <c r="F51" s="130">
        <v>0</v>
      </c>
    </row>
    <row r="52" spans="1:6" ht="56.25" customHeight="1">
      <c r="A52" s="117">
        <v>21010300</v>
      </c>
      <c r="B52" s="117" t="s">
        <v>34</v>
      </c>
      <c r="C52" s="131">
        <v>105000</v>
      </c>
      <c r="D52" s="132">
        <v>105000</v>
      </c>
      <c r="E52" s="132">
        <v>0</v>
      </c>
      <c r="F52" s="132">
        <v>0</v>
      </c>
    </row>
    <row r="53" spans="1:6" ht="47.25" customHeight="1">
      <c r="A53" s="27">
        <v>21080000</v>
      </c>
      <c r="B53" s="27" t="s">
        <v>35</v>
      </c>
      <c r="C53" s="129">
        <v>80000</v>
      </c>
      <c r="D53" s="130">
        <v>80000</v>
      </c>
      <c r="E53" s="130">
        <v>0</v>
      </c>
      <c r="F53" s="130">
        <v>0</v>
      </c>
    </row>
    <row r="54" spans="1:6" ht="15.75">
      <c r="A54" s="117">
        <v>21081100</v>
      </c>
      <c r="B54" s="117" t="s">
        <v>36</v>
      </c>
      <c r="C54" s="131">
        <v>20000</v>
      </c>
      <c r="D54" s="132">
        <v>20000</v>
      </c>
      <c r="E54" s="132">
        <v>0</v>
      </c>
      <c r="F54" s="132">
        <v>0</v>
      </c>
    </row>
    <row r="55" spans="1:6" ht="47.25">
      <c r="A55" s="117">
        <v>21081500</v>
      </c>
      <c r="B55" s="117" t="s">
        <v>399</v>
      </c>
      <c r="C55" s="131">
        <v>60000</v>
      </c>
      <c r="D55" s="132">
        <v>60000</v>
      </c>
      <c r="E55" s="132">
        <v>0</v>
      </c>
      <c r="F55" s="132">
        <v>0</v>
      </c>
    </row>
    <row r="56" spans="1:6" ht="43.5" customHeight="1">
      <c r="A56" s="27">
        <v>22000000</v>
      </c>
      <c r="B56" s="27" t="s">
        <v>37</v>
      </c>
      <c r="C56" s="129">
        <v>1727100</v>
      </c>
      <c r="D56" s="130">
        <v>1727100</v>
      </c>
      <c r="E56" s="130">
        <v>0</v>
      </c>
      <c r="F56" s="130">
        <v>0</v>
      </c>
    </row>
    <row r="57" spans="1:6" ht="51.75" customHeight="1">
      <c r="A57" s="27">
        <v>22010000</v>
      </c>
      <c r="B57" s="27" t="s">
        <v>70</v>
      </c>
      <c r="C57" s="129">
        <v>1529100</v>
      </c>
      <c r="D57" s="130">
        <v>1529100</v>
      </c>
      <c r="E57" s="130">
        <v>0</v>
      </c>
      <c r="F57" s="130">
        <v>0</v>
      </c>
    </row>
    <row r="58" spans="1:6" ht="63">
      <c r="A58" s="117">
        <v>22010200</v>
      </c>
      <c r="B58" s="117" t="s">
        <v>400</v>
      </c>
      <c r="C58" s="131">
        <v>38100</v>
      </c>
      <c r="D58" s="132">
        <v>38100</v>
      </c>
      <c r="E58" s="132">
        <v>0</v>
      </c>
      <c r="F58" s="132">
        <v>0</v>
      </c>
    </row>
    <row r="59" spans="1:6" ht="47.25">
      <c r="A59" s="117">
        <v>22010300</v>
      </c>
      <c r="B59" s="117" t="s">
        <v>401</v>
      </c>
      <c r="C59" s="131">
        <v>130000</v>
      </c>
      <c r="D59" s="132">
        <v>130000</v>
      </c>
      <c r="E59" s="132">
        <v>0</v>
      </c>
      <c r="F59" s="132">
        <v>0</v>
      </c>
    </row>
    <row r="60" spans="1:6" ht="15.75">
      <c r="A60" s="117">
        <v>22012500</v>
      </c>
      <c r="B60" s="117" t="s">
        <v>71</v>
      </c>
      <c r="C60" s="131">
        <v>1256000</v>
      </c>
      <c r="D60" s="132">
        <v>1256000</v>
      </c>
      <c r="E60" s="132">
        <v>0</v>
      </c>
      <c r="F60" s="132">
        <v>0</v>
      </c>
    </row>
    <row r="61" spans="1:6" ht="48" customHeight="1">
      <c r="A61" s="117">
        <v>22012600</v>
      </c>
      <c r="B61" s="117" t="s">
        <v>402</v>
      </c>
      <c r="C61" s="131">
        <v>95000</v>
      </c>
      <c r="D61" s="132">
        <v>95000</v>
      </c>
      <c r="E61" s="132">
        <v>0</v>
      </c>
      <c r="F61" s="132">
        <v>0</v>
      </c>
    </row>
    <row r="62" spans="1:6" ht="96" customHeight="1">
      <c r="A62" s="117">
        <v>22012900</v>
      </c>
      <c r="B62" s="117" t="s">
        <v>338</v>
      </c>
      <c r="C62" s="131">
        <v>10000</v>
      </c>
      <c r="D62" s="132">
        <v>10000</v>
      </c>
      <c r="E62" s="132">
        <v>0</v>
      </c>
      <c r="F62" s="132">
        <v>0</v>
      </c>
    </row>
    <row r="63" spans="1:6" ht="31.5" customHeight="1">
      <c r="A63" s="27">
        <v>22080000</v>
      </c>
      <c r="B63" s="27" t="s">
        <v>38</v>
      </c>
      <c r="C63" s="129">
        <v>155000</v>
      </c>
      <c r="D63" s="130">
        <v>155000</v>
      </c>
      <c r="E63" s="130">
        <v>0</v>
      </c>
      <c r="F63" s="130">
        <v>0</v>
      </c>
    </row>
    <row r="64" spans="1:6" ht="47.25">
      <c r="A64" s="117">
        <v>22080400</v>
      </c>
      <c r="B64" s="117" t="s">
        <v>39</v>
      </c>
      <c r="C64" s="131">
        <v>155000</v>
      </c>
      <c r="D64" s="132">
        <v>155000</v>
      </c>
      <c r="E64" s="132">
        <v>0</v>
      </c>
      <c r="F64" s="132">
        <v>0</v>
      </c>
    </row>
    <row r="65" spans="1:6" ht="15.75">
      <c r="A65" s="27">
        <v>22090000</v>
      </c>
      <c r="B65" s="27" t="s">
        <v>40</v>
      </c>
      <c r="C65" s="129">
        <v>43000</v>
      </c>
      <c r="D65" s="130">
        <v>43000</v>
      </c>
      <c r="E65" s="130">
        <v>0</v>
      </c>
      <c r="F65" s="130">
        <v>0</v>
      </c>
    </row>
    <row r="66" spans="1:6" ht="47.25">
      <c r="A66" s="117">
        <v>22090100</v>
      </c>
      <c r="B66" s="117" t="s">
        <v>41</v>
      </c>
      <c r="C66" s="131">
        <v>2000</v>
      </c>
      <c r="D66" s="132">
        <v>2000</v>
      </c>
      <c r="E66" s="132">
        <v>0</v>
      </c>
      <c r="F66" s="132">
        <v>0</v>
      </c>
    </row>
    <row r="67" spans="1:6" ht="42.75" customHeight="1">
      <c r="A67" s="117">
        <v>22090400</v>
      </c>
      <c r="B67" s="117" t="s">
        <v>42</v>
      </c>
      <c r="C67" s="131">
        <v>41000</v>
      </c>
      <c r="D67" s="132">
        <v>41000</v>
      </c>
      <c r="E67" s="132">
        <v>0</v>
      </c>
      <c r="F67" s="132">
        <v>0</v>
      </c>
    </row>
    <row r="68" spans="1:6" ht="15.75">
      <c r="A68" s="27">
        <v>24000000</v>
      </c>
      <c r="B68" s="27" t="s">
        <v>43</v>
      </c>
      <c r="C68" s="129">
        <v>486000</v>
      </c>
      <c r="D68" s="130">
        <v>400000</v>
      </c>
      <c r="E68" s="130">
        <v>86000</v>
      </c>
      <c r="F68" s="130">
        <v>86000</v>
      </c>
    </row>
    <row r="69" spans="1:6" ht="15.75">
      <c r="A69" s="27">
        <v>24060000</v>
      </c>
      <c r="B69" s="27" t="s">
        <v>35</v>
      </c>
      <c r="C69" s="129">
        <v>400000</v>
      </c>
      <c r="D69" s="130">
        <v>400000</v>
      </c>
      <c r="E69" s="130">
        <v>0</v>
      </c>
      <c r="F69" s="130">
        <v>0</v>
      </c>
    </row>
    <row r="70" spans="1:6" ht="15.75">
      <c r="A70" s="117">
        <v>24060300</v>
      </c>
      <c r="B70" s="117" t="s">
        <v>35</v>
      </c>
      <c r="C70" s="131">
        <v>400000</v>
      </c>
      <c r="D70" s="132">
        <v>400000</v>
      </c>
      <c r="E70" s="132">
        <v>0</v>
      </c>
      <c r="F70" s="132">
        <v>0</v>
      </c>
    </row>
    <row r="71" spans="1:6" ht="31.5">
      <c r="A71" s="117">
        <v>24170000</v>
      </c>
      <c r="B71" s="117" t="s">
        <v>403</v>
      </c>
      <c r="C71" s="131">
        <v>86000</v>
      </c>
      <c r="D71" s="132">
        <v>0</v>
      </c>
      <c r="E71" s="132">
        <v>86000</v>
      </c>
      <c r="F71" s="132">
        <v>86000</v>
      </c>
    </row>
    <row r="72" spans="1:6" ht="15.75">
      <c r="A72" s="27">
        <v>25000000</v>
      </c>
      <c r="B72" s="27" t="s">
        <v>89</v>
      </c>
      <c r="C72" s="129">
        <v>5432057</v>
      </c>
      <c r="D72" s="130">
        <v>0</v>
      </c>
      <c r="E72" s="130">
        <v>5432057</v>
      </c>
      <c r="F72" s="130">
        <v>0</v>
      </c>
    </row>
    <row r="73" spans="1:6" ht="39" customHeight="1">
      <c r="A73" s="27">
        <v>25010000</v>
      </c>
      <c r="B73" s="27" t="s">
        <v>90</v>
      </c>
      <c r="C73" s="129">
        <v>5432057</v>
      </c>
      <c r="D73" s="130">
        <v>0</v>
      </c>
      <c r="E73" s="130">
        <v>5432057</v>
      </c>
      <c r="F73" s="130">
        <v>0</v>
      </c>
    </row>
    <row r="74" spans="1:6" ht="31.5">
      <c r="A74" s="117">
        <v>25010100</v>
      </c>
      <c r="B74" s="117" t="s">
        <v>91</v>
      </c>
      <c r="C74" s="131">
        <v>4986674</v>
      </c>
      <c r="D74" s="132">
        <v>0</v>
      </c>
      <c r="E74" s="132">
        <v>4986674</v>
      </c>
      <c r="F74" s="132">
        <v>0</v>
      </c>
    </row>
    <row r="75" spans="1:6" ht="31.5">
      <c r="A75" s="117">
        <v>25010200</v>
      </c>
      <c r="B75" s="117" t="s">
        <v>92</v>
      </c>
      <c r="C75" s="131">
        <v>321008</v>
      </c>
      <c r="D75" s="132">
        <v>0</v>
      </c>
      <c r="E75" s="132">
        <v>321008</v>
      </c>
      <c r="F75" s="132">
        <v>0</v>
      </c>
    </row>
    <row r="76" spans="1:6" ht="31.5" customHeight="1">
      <c r="A76" s="117">
        <v>25010300</v>
      </c>
      <c r="B76" s="117" t="s">
        <v>93</v>
      </c>
      <c r="C76" s="131">
        <v>124375</v>
      </c>
      <c r="D76" s="132">
        <v>0</v>
      </c>
      <c r="E76" s="132">
        <v>124375</v>
      </c>
      <c r="F76" s="132">
        <v>0</v>
      </c>
    </row>
    <row r="77" spans="1:6" ht="15.75">
      <c r="A77" s="27">
        <v>30000000</v>
      </c>
      <c r="B77" s="27" t="s">
        <v>44</v>
      </c>
      <c r="C77" s="129">
        <v>227600</v>
      </c>
      <c r="D77" s="130">
        <v>2600</v>
      </c>
      <c r="E77" s="130">
        <v>225000</v>
      </c>
      <c r="F77" s="130">
        <v>225000</v>
      </c>
    </row>
    <row r="78" spans="1:6" ht="31.5" customHeight="1">
      <c r="A78" s="27">
        <v>31000000</v>
      </c>
      <c r="B78" s="27" t="s">
        <v>45</v>
      </c>
      <c r="C78" s="129">
        <v>227600</v>
      </c>
      <c r="D78" s="130">
        <v>2600</v>
      </c>
      <c r="E78" s="130">
        <v>225000</v>
      </c>
      <c r="F78" s="130">
        <v>225000</v>
      </c>
    </row>
    <row r="79" spans="1:6" ht="80.25" customHeight="1">
      <c r="A79" s="27">
        <v>31010000</v>
      </c>
      <c r="B79" s="27" t="s">
        <v>404</v>
      </c>
      <c r="C79" s="129">
        <v>2000</v>
      </c>
      <c r="D79" s="130">
        <v>2000</v>
      </c>
      <c r="E79" s="130">
        <v>0</v>
      </c>
      <c r="F79" s="130">
        <v>0</v>
      </c>
    </row>
    <row r="80" spans="1:6" ht="72.75" customHeight="1">
      <c r="A80" s="117">
        <v>31010200</v>
      </c>
      <c r="B80" s="117" t="s">
        <v>334</v>
      </c>
      <c r="C80" s="131">
        <v>2000</v>
      </c>
      <c r="D80" s="132">
        <v>2000</v>
      </c>
      <c r="E80" s="132">
        <v>0</v>
      </c>
      <c r="F80" s="132">
        <v>0</v>
      </c>
    </row>
    <row r="81" spans="1:6" ht="31.5">
      <c r="A81" s="117">
        <v>31020000</v>
      </c>
      <c r="B81" s="117" t="s">
        <v>405</v>
      </c>
      <c r="C81" s="131">
        <v>600</v>
      </c>
      <c r="D81" s="132">
        <v>600</v>
      </c>
      <c r="E81" s="132">
        <v>0</v>
      </c>
      <c r="F81" s="132">
        <v>0</v>
      </c>
    </row>
    <row r="82" spans="1:6" ht="58.5" customHeight="1">
      <c r="A82" s="117">
        <v>31030000</v>
      </c>
      <c r="B82" s="117" t="s">
        <v>46</v>
      </c>
      <c r="C82" s="131">
        <v>225000</v>
      </c>
      <c r="D82" s="132">
        <v>0</v>
      </c>
      <c r="E82" s="132">
        <v>225000</v>
      </c>
      <c r="F82" s="132">
        <v>225000</v>
      </c>
    </row>
    <row r="83" spans="1:6" ht="28.5" customHeight="1">
      <c r="A83" s="40"/>
      <c r="B83" s="40" t="s">
        <v>406</v>
      </c>
      <c r="C83" s="129">
        <v>240286457</v>
      </c>
      <c r="D83" s="129">
        <v>234473000</v>
      </c>
      <c r="E83" s="129">
        <v>5813457</v>
      </c>
      <c r="F83" s="129">
        <v>311000</v>
      </c>
    </row>
    <row r="84" spans="1:6" ht="15.75">
      <c r="A84" s="27">
        <v>40000000</v>
      </c>
      <c r="B84" s="27" t="s">
        <v>47</v>
      </c>
      <c r="C84" s="129">
        <v>112449830</v>
      </c>
      <c r="D84" s="130">
        <v>112449830</v>
      </c>
      <c r="E84" s="130">
        <v>0</v>
      </c>
      <c r="F84" s="130">
        <v>0</v>
      </c>
    </row>
    <row r="85" spans="1:6" ht="15.75">
      <c r="A85" s="27">
        <v>41000000</v>
      </c>
      <c r="B85" s="27" t="s">
        <v>48</v>
      </c>
      <c r="C85" s="129">
        <v>112449830</v>
      </c>
      <c r="D85" s="130">
        <v>112449830</v>
      </c>
      <c r="E85" s="130">
        <v>0</v>
      </c>
      <c r="F85" s="130">
        <v>0</v>
      </c>
    </row>
    <row r="86" spans="1:6" ht="15.75">
      <c r="A86" s="27">
        <v>41020000</v>
      </c>
      <c r="B86" s="27" t="s">
        <v>335</v>
      </c>
      <c r="C86" s="129">
        <v>29909000</v>
      </c>
      <c r="D86" s="130">
        <v>29909000</v>
      </c>
      <c r="E86" s="130">
        <v>0</v>
      </c>
      <c r="F86" s="130">
        <v>0</v>
      </c>
    </row>
    <row r="87" spans="1:6" ht="15.75">
      <c r="A87" s="117">
        <v>41020100</v>
      </c>
      <c r="B87" s="117" t="s">
        <v>407</v>
      </c>
      <c r="C87" s="131">
        <v>29909000</v>
      </c>
      <c r="D87" s="132">
        <v>29909000</v>
      </c>
      <c r="E87" s="132">
        <v>0</v>
      </c>
      <c r="F87" s="132">
        <v>0</v>
      </c>
    </row>
    <row r="88" spans="1:6" ht="15.75">
      <c r="A88" s="27">
        <v>41030000</v>
      </c>
      <c r="B88" s="27" t="s">
        <v>408</v>
      </c>
      <c r="C88" s="129">
        <v>77666700</v>
      </c>
      <c r="D88" s="130">
        <v>77666700</v>
      </c>
      <c r="E88" s="130">
        <v>0</v>
      </c>
      <c r="F88" s="130">
        <v>0</v>
      </c>
    </row>
    <row r="89" spans="1:6" ht="31.5" customHeight="1">
      <c r="A89" s="117">
        <v>41033900</v>
      </c>
      <c r="B89" s="117" t="s">
        <v>409</v>
      </c>
      <c r="C89" s="131">
        <v>64329200</v>
      </c>
      <c r="D89" s="132">
        <v>64329200</v>
      </c>
      <c r="E89" s="132">
        <v>0</v>
      </c>
      <c r="F89" s="132">
        <v>0</v>
      </c>
    </row>
    <row r="90" spans="1:6" ht="15.75">
      <c r="A90" s="117">
        <v>41034200</v>
      </c>
      <c r="B90" s="117" t="s">
        <v>410</v>
      </c>
      <c r="C90" s="131">
        <v>13337500</v>
      </c>
      <c r="D90" s="132">
        <v>13337500</v>
      </c>
      <c r="E90" s="132">
        <v>0</v>
      </c>
      <c r="F90" s="132">
        <v>0</v>
      </c>
    </row>
    <row r="91" spans="1:6" ht="31.5" customHeight="1">
      <c r="A91" s="27">
        <v>41050000</v>
      </c>
      <c r="B91" s="27" t="s">
        <v>337</v>
      </c>
      <c r="C91" s="129">
        <v>4874130</v>
      </c>
      <c r="D91" s="130">
        <v>4874130</v>
      </c>
      <c r="E91" s="130">
        <v>0</v>
      </c>
      <c r="F91" s="130">
        <v>0</v>
      </c>
    </row>
    <row r="92" spans="1:6" ht="171" customHeight="1">
      <c r="A92" s="117">
        <v>41050700</v>
      </c>
      <c r="B92" s="117" t="s">
        <v>415</v>
      </c>
      <c r="C92" s="131">
        <v>2830700</v>
      </c>
      <c r="D92" s="132">
        <v>2830700</v>
      </c>
      <c r="E92" s="132">
        <v>0</v>
      </c>
      <c r="F92" s="132">
        <v>0</v>
      </c>
    </row>
    <row r="93" spans="1:16" ht="61.5" customHeight="1">
      <c r="A93" s="127">
        <v>41051200</v>
      </c>
      <c r="B93" s="127" t="s">
        <v>480</v>
      </c>
      <c r="C93" s="131">
        <v>1087500</v>
      </c>
      <c r="D93" s="132">
        <v>1087500</v>
      </c>
      <c r="E93" s="132">
        <v>0</v>
      </c>
      <c r="F93" s="132">
        <v>0</v>
      </c>
      <c r="G93" s="6"/>
      <c r="H93" s="6"/>
      <c r="I93" s="6"/>
      <c r="J93" s="6"/>
      <c r="K93" s="6"/>
      <c r="L93" s="6"/>
      <c r="M93" s="6"/>
      <c r="N93" s="6"/>
      <c r="O93" s="6"/>
      <c r="P93" s="20"/>
    </row>
    <row r="94" spans="1:16" ht="60.75" customHeight="1">
      <c r="A94" s="127">
        <v>41051500</v>
      </c>
      <c r="B94" s="127" t="s">
        <v>411</v>
      </c>
      <c r="C94" s="131">
        <v>593700</v>
      </c>
      <c r="D94" s="132">
        <v>593700</v>
      </c>
      <c r="E94" s="132">
        <v>0</v>
      </c>
      <c r="F94" s="132">
        <v>0</v>
      </c>
      <c r="G94" s="6"/>
      <c r="H94" s="6"/>
      <c r="I94" s="6"/>
      <c r="J94" s="6"/>
      <c r="K94" s="6"/>
      <c r="L94" s="6"/>
      <c r="M94" s="6"/>
      <c r="N94" s="6"/>
      <c r="O94" s="6"/>
      <c r="P94" s="20"/>
    </row>
    <row r="95" spans="1:16" ht="15.75">
      <c r="A95" s="127">
        <v>41053900</v>
      </c>
      <c r="B95" s="127" t="s">
        <v>191</v>
      </c>
      <c r="C95" s="131">
        <v>362230</v>
      </c>
      <c r="D95" s="132">
        <v>362230</v>
      </c>
      <c r="E95" s="132">
        <v>0</v>
      </c>
      <c r="F95" s="132">
        <v>0</v>
      </c>
      <c r="G95" s="6"/>
      <c r="H95" s="6"/>
      <c r="I95" s="6"/>
      <c r="J95" s="6"/>
      <c r="K95" s="6"/>
      <c r="L95" s="6"/>
      <c r="M95" s="6"/>
      <c r="N95" s="6"/>
      <c r="O95" s="6"/>
      <c r="P95" s="20"/>
    </row>
    <row r="96" spans="1:16" ht="15.75">
      <c r="A96" s="128" t="s">
        <v>359</v>
      </c>
      <c r="B96" s="128" t="s">
        <v>412</v>
      </c>
      <c r="C96" s="129">
        <v>352736287</v>
      </c>
      <c r="D96" s="129">
        <v>346922830</v>
      </c>
      <c r="E96" s="129">
        <v>5813457</v>
      </c>
      <c r="F96" s="129">
        <v>311000</v>
      </c>
      <c r="G96" s="6"/>
      <c r="H96" s="6"/>
      <c r="I96" s="6"/>
      <c r="J96" s="6"/>
      <c r="K96" s="6"/>
      <c r="L96" s="6"/>
      <c r="M96" s="6"/>
      <c r="N96" s="6"/>
      <c r="O96" s="6"/>
      <c r="P96" s="20"/>
    </row>
    <row r="97" spans="1:16" ht="15.75">
      <c r="A97" s="79"/>
      <c r="B97" s="107"/>
      <c r="C97" s="124"/>
      <c r="D97" s="124"/>
      <c r="E97" s="124"/>
      <c r="F97" s="124"/>
      <c r="G97" s="6"/>
      <c r="H97" s="6"/>
      <c r="I97" s="6"/>
      <c r="J97" s="6"/>
      <c r="K97" s="6"/>
      <c r="L97" s="6"/>
      <c r="M97" s="6"/>
      <c r="N97" s="6"/>
      <c r="O97" s="6"/>
      <c r="P97" s="20"/>
    </row>
    <row r="98" spans="1:16" ht="15.75">
      <c r="A98" s="109" t="s">
        <v>455</v>
      </c>
      <c r="B98" s="107"/>
      <c r="C98" s="110" t="s">
        <v>457</v>
      </c>
      <c r="D98" s="108"/>
      <c r="E98" s="108"/>
      <c r="F98" s="108"/>
      <c r="G98" s="6"/>
      <c r="H98" s="6"/>
      <c r="I98" s="6"/>
      <c r="J98" s="6"/>
      <c r="K98" s="6"/>
      <c r="L98" s="6"/>
      <c r="M98" s="6"/>
      <c r="N98" s="6"/>
      <c r="O98" s="6"/>
      <c r="P98" s="20"/>
    </row>
    <row r="99" spans="1:16" ht="15.75">
      <c r="A99" s="79"/>
      <c r="B99" s="107"/>
      <c r="C99" s="108"/>
      <c r="D99" s="108"/>
      <c r="E99" s="108"/>
      <c r="F99" s="108"/>
      <c r="G99" s="6"/>
      <c r="H99" s="6"/>
      <c r="I99" s="6"/>
      <c r="J99" s="6"/>
      <c r="K99" s="6"/>
      <c r="L99" s="6"/>
      <c r="M99" s="6"/>
      <c r="N99" s="6"/>
      <c r="O99" s="6"/>
      <c r="P99" s="20"/>
    </row>
    <row r="100" spans="1:16" ht="45.75" customHeight="1">
      <c r="A100" s="144" t="s">
        <v>414</v>
      </c>
      <c r="B100" s="144"/>
      <c r="C100" s="144"/>
      <c r="D100" s="144"/>
      <c r="E100" s="144"/>
      <c r="F100" s="144"/>
      <c r="G100" s="6"/>
      <c r="H100" s="6"/>
      <c r="I100" s="6"/>
      <c r="J100" s="6"/>
      <c r="K100" s="6"/>
      <c r="L100" s="6"/>
      <c r="M100" s="6"/>
      <c r="N100" s="6"/>
      <c r="O100" s="6"/>
      <c r="P100" s="20"/>
    </row>
    <row r="101" spans="1:16" ht="15.75">
      <c r="A101" s="58"/>
      <c r="B101" s="58"/>
      <c r="C101" s="58"/>
      <c r="D101" s="58"/>
      <c r="E101" s="58"/>
      <c r="F101" s="58"/>
      <c r="G101" s="6"/>
      <c r="H101" s="6"/>
      <c r="I101" s="6"/>
      <c r="J101" s="6"/>
      <c r="K101" s="6"/>
      <c r="L101" s="6"/>
      <c r="M101" s="6"/>
      <c r="N101" s="6"/>
      <c r="O101" s="6"/>
      <c r="P101" s="20"/>
    </row>
    <row r="102" spans="1:16" ht="15.75">
      <c r="A102" s="59" t="s">
        <v>339</v>
      </c>
      <c r="B102" s="58"/>
      <c r="C102" s="58"/>
      <c r="D102" s="58"/>
      <c r="E102" s="58"/>
      <c r="F102" s="58"/>
      <c r="G102" s="6"/>
      <c r="H102" s="6"/>
      <c r="I102" s="6"/>
      <c r="J102" s="6"/>
      <c r="K102" s="6"/>
      <c r="L102" s="6"/>
      <c r="M102" s="6"/>
      <c r="N102" s="6"/>
      <c r="O102" s="6"/>
      <c r="P102" s="20"/>
    </row>
  </sheetData>
  <sheetProtection/>
  <mergeCells count="9">
    <mergeCell ref="A100:F100"/>
    <mergeCell ref="A6:F6"/>
    <mergeCell ref="A8:A10"/>
    <mergeCell ref="B8:B10"/>
    <mergeCell ref="C8:C10"/>
    <mergeCell ref="D8:D10"/>
    <mergeCell ref="E8:F8"/>
    <mergeCell ref="E9:E10"/>
    <mergeCell ref="F9:F10"/>
  </mergeCells>
  <printOptions/>
  <pageMargins left="0.7086614173228347" right="0.28" top="0.36" bottom="0.25" header="0.31496062992125984" footer="0.31496062992125984"/>
  <pageSetup fitToHeight="3" fitToWidth="1" horizontalDpi="600" verticalDpi="600" orientation="portrait" paperSize="9" scale="59" r:id="rId1"/>
  <rowBreaks count="1" manualBreakCount="1">
    <brk id="4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="60" zoomScalePageLayoutView="0" workbookViewId="0" topLeftCell="A1">
      <selection activeCell="F4" sqref="F4"/>
    </sheetView>
  </sheetViews>
  <sheetFormatPr defaultColWidth="9.00390625" defaultRowHeight="12.75"/>
  <cols>
    <col min="2" max="2" width="35.25390625" style="0" customWidth="1"/>
    <col min="3" max="3" width="22.75390625" style="0" customWidth="1"/>
    <col min="4" max="4" width="20.00390625" style="0" customWidth="1"/>
    <col min="5" max="5" width="18.875" style="0" customWidth="1"/>
    <col min="6" max="6" width="31.25390625" style="0" customWidth="1"/>
  </cols>
  <sheetData>
    <row r="1" spans="1:6" ht="15.75">
      <c r="A1" s="33"/>
      <c r="B1" s="33"/>
      <c r="C1" s="33"/>
      <c r="D1" s="33"/>
      <c r="E1" s="33"/>
      <c r="F1" s="33" t="s">
        <v>94</v>
      </c>
    </row>
    <row r="2" spans="1:6" ht="15.75">
      <c r="A2" s="33"/>
      <c r="B2" s="33"/>
      <c r="C2" s="33"/>
      <c r="D2" s="33"/>
      <c r="E2" s="33"/>
      <c r="F2" s="33" t="s">
        <v>9</v>
      </c>
    </row>
    <row r="3" spans="1:6" ht="15.75">
      <c r="A3" s="33"/>
      <c r="B3" s="33"/>
      <c r="C3" s="33"/>
      <c r="D3" s="33"/>
      <c r="E3" s="33"/>
      <c r="F3" s="33" t="s">
        <v>451</v>
      </c>
    </row>
    <row r="4" spans="1:6" ht="15.75">
      <c r="A4" s="33"/>
      <c r="B4" s="33"/>
      <c r="C4" s="33"/>
      <c r="D4" s="33"/>
      <c r="E4" s="33"/>
      <c r="F4" s="33" t="s">
        <v>492</v>
      </c>
    </row>
    <row r="5" spans="1:6" ht="15.75">
      <c r="A5" s="6"/>
      <c r="B5" s="6"/>
      <c r="C5" s="6"/>
      <c r="D5" s="6"/>
      <c r="E5" s="6"/>
      <c r="F5" s="6"/>
    </row>
    <row r="6" spans="1:6" ht="15.75">
      <c r="A6" s="156" t="s">
        <v>362</v>
      </c>
      <c r="B6" s="157"/>
      <c r="C6" s="157"/>
      <c r="D6" s="157"/>
      <c r="E6" s="157"/>
      <c r="F6" s="157"/>
    </row>
    <row r="7" spans="1:6" ht="15.75">
      <c r="A7" s="33"/>
      <c r="B7" s="33"/>
      <c r="C7" s="33"/>
      <c r="D7" s="33"/>
      <c r="E7" s="33"/>
      <c r="F7" s="34" t="s">
        <v>18</v>
      </c>
    </row>
    <row r="8" spans="1:6" ht="12.75" customHeight="1">
      <c r="A8" s="147" t="s">
        <v>14</v>
      </c>
      <c r="B8" s="147" t="s">
        <v>354</v>
      </c>
      <c r="C8" s="148" t="s">
        <v>355</v>
      </c>
      <c r="D8" s="147" t="s">
        <v>5</v>
      </c>
      <c r="E8" s="147" t="s">
        <v>6</v>
      </c>
      <c r="F8" s="147"/>
    </row>
    <row r="9" spans="1:6" ht="12.75" customHeight="1">
      <c r="A9" s="147"/>
      <c r="B9" s="147"/>
      <c r="C9" s="147"/>
      <c r="D9" s="147"/>
      <c r="E9" s="147" t="s">
        <v>356</v>
      </c>
      <c r="F9" s="147" t="s">
        <v>357</v>
      </c>
    </row>
    <row r="10" spans="1:6" ht="34.5" customHeight="1">
      <c r="A10" s="147"/>
      <c r="B10" s="147"/>
      <c r="C10" s="147"/>
      <c r="D10" s="147"/>
      <c r="E10" s="147"/>
      <c r="F10" s="147"/>
    </row>
    <row r="11" spans="1:6" ht="15.75">
      <c r="A11" s="29">
        <v>1</v>
      </c>
      <c r="B11" s="29">
        <v>2</v>
      </c>
      <c r="C11" s="78">
        <v>3</v>
      </c>
      <c r="D11" s="29">
        <v>4</v>
      </c>
      <c r="E11" s="29">
        <v>5</v>
      </c>
      <c r="F11" s="29">
        <v>6</v>
      </c>
    </row>
    <row r="12" spans="1:6" ht="15.75">
      <c r="A12" s="149" t="s">
        <v>358</v>
      </c>
      <c r="B12" s="150"/>
      <c r="C12" s="150"/>
      <c r="D12" s="150"/>
      <c r="E12" s="150"/>
      <c r="F12" s="151"/>
    </row>
    <row r="13" spans="1:6" ht="15.75">
      <c r="A13" s="133">
        <v>200000</v>
      </c>
      <c r="B13" s="134" t="s">
        <v>49</v>
      </c>
      <c r="C13" s="120">
        <v>0</v>
      </c>
      <c r="D13" s="121">
        <v>-12051609</v>
      </c>
      <c r="E13" s="121">
        <v>12051609</v>
      </c>
      <c r="F13" s="121">
        <v>12051609</v>
      </c>
    </row>
    <row r="14" spans="1:6" ht="31.5">
      <c r="A14" s="133">
        <v>208000</v>
      </c>
      <c r="B14" s="134" t="s">
        <v>50</v>
      </c>
      <c r="C14" s="120">
        <v>0</v>
      </c>
      <c r="D14" s="121">
        <v>-12051609</v>
      </c>
      <c r="E14" s="121">
        <v>12051609</v>
      </c>
      <c r="F14" s="121">
        <v>12051609</v>
      </c>
    </row>
    <row r="15" spans="1:6" ht="15.75">
      <c r="A15" s="126">
        <v>208100</v>
      </c>
      <c r="B15" s="127" t="s">
        <v>51</v>
      </c>
      <c r="C15" s="122">
        <v>60000</v>
      </c>
      <c r="D15" s="123">
        <v>60000</v>
      </c>
      <c r="E15" s="123">
        <v>0</v>
      </c>
      <c r="F15" s="123">
        <v>0</v>
      </c>
    </row>
    <row r="16" spans="1:6" ht="78.75" customHeight="1">
      <c r="A16" s="126">
        <v>208200</v>
      </c>
      <c r="B16" s="127" t="s">
        <v>52</v>
      </c>
      <c r="C16" s="122">
        <v>60000</v>
      </c>
      <c r="D16" s="123">
        <v>60000</v>
      </c>
      <c r="E16" s="123">
        <v>0</v>
      </c>
      <c r="F16" s="123">
        <v>0</v>
      </c>
    </row>
    <row r="17" spans="1:6" ht="29.25" customHeight="1">
      <c r="A17" s="126">
        <v>208400</v>
      </c>
      <c r="B17" s="127" t="s">
        <v>53</v>
      </c>
      <c r="C17" s="122">
        <v>0</v>
      </c>
      <c r="D17" s="123">
        <v>-12051609</v>
      </c>
      <c r="E17" s="123">
        <v>12051609</v>
      </c>
      <c r="F17" s="123">
        <v>12051609</v>
      </c>
    </row>
    <row r="18" spans="1:8" ht="15.75">
      <c r="A18" s="125" t="s">
        <v>359</v>
      </c>
      <c r="B18" s="128" t="s">
        <v>360</v>
      </c>
      <c r="C18" s="120">
        <v>0</v>
      </c>
      <c r="D18" s="120">
        <v>-12051609</v>
      </c>
      <c r="E18" s="120">
        <v>12051609</v>
      </c>
      <c r="F18" s="120">
        <v>12051609</v>
      </c>
      <c r="G18" s="14"/>
      <c r="H18" s="14"/>
    </row>
    <row r="19" spans="1:6" ht="15.75">
      <c r="A19" s="152" t="s">
        <v>361</v>
      </c>
      <c r="B19" s="153"/>
      <c r="C19" s="153"/>
      <c r="D19" s="153"/>
      <c r="E19" s="153"/>
      <c r="F19" s="154"/>
    </row>
    <row r="20" spans="1:6" ht="31.5">
      <c r="A20" s="133">
        <v>600000</v>
      </c>
      <c r="B20" s="134" t="s">
        <v>54</v>
      </c>
      <c r="C20" s="120">
        <v>0</v>
      </c>
      <c r="D20" s="121">
        <v>-12051609</v>
      </c>
      <c r="E20" s="121">
        <v>12051609</v>
      </c>
      <c r="F20" s="121">
        <v>12051609</v>
      </c>
    </row>
    <row r="21" spans="1:6" ht="31.5">
      <c r="A21" s="133">
        <v>602000</v>
      </c>
      <c r="B21" s="134" t="s">
        <v>55</v>
      </c>
      <c r="C21" s="120">
        <v>0</v>
      </c>
      <c r="D21" s="121">
        <v>-12051609</v>
      </c>
      <c r="E21" s="121">
        <v>12051609</v>
      </c>
      <c r="F21" s="121">
        <v>12051609</v>
      </c>
    </row>
    <row r="22" spans="1:6" ht="15.75">
      <c r="A22" s="126">
        <v>602100</v>
      </c>
      <c r="B22" s="127" t="s">
        <v>51</v>
      </c>
      <c r="C22" s="122">
        <v>60000</v>
      </c>
      <c r="D22" s="123">
        <v>60000</v>
      </c>
      <c r="E22" s="123">
        <v>0</v>
      </c>
      <c r="F22" s="123">
        <v>0</v>
      </c>
    </row>
    <row r="23" spans="1:6" ht="15.75">
      <c r="A23" s="126">
        <v>602200</v>
      </c>
      <c r="B23" s="127" t="s">
        <v>52</v>
      </c>
      <c r="C23" s="122">
        <v>60000</v>
      </c>
      <c r="D23" s="123">
        <v>60000</v>
      </c>
      <c r="E23" s="123">
        <v>0</v>
      </c>
      <c r="F23" s="123">
        <v>0</v>
      </c>
    </row>
    <row r="24" spans="1:6" ht="63">
      <c r="A24" s="126">
        <v>602400</v>
      </c>
      <c r="B24" s="127" t="s">
        <v>53</v>
      </c>
      <c r="C24" s="122">
        <v>0</v>
      </c>
      <c r="D24" s="123">
        <v>-12051609</v>
      </c>
      <c r="E24" s="123">
        <v>12051609</v>
      </c>
      <c r="F24" s="123">
        <v>12051609</v>
      </c>
    </row>
    <row r="25" spans="1:6" s="77" customFormat="1" ht="15.75">
      <c r="A25" s="125" t="s">
        <v>359</v>
      </c>
      <c r="B25" s="128" t="s">
        <v>360</v>
      </c>
      <c r="C25" s="120">
        <v>0</v>
      </c>
      <c r="D25" s="120">
        <v>-12051609</v>
      </c>
      <c r="E25" s="120">
        <v>12051609</v>
      </c>
      <c r="F25" s="120">
        <v>12051609</v>
      </c>
    </row>
    <row r="26" spans="1:6" s="77" customFormat="1" ht="15.75">
      <c r="A26" s="79"/>
      <c r="B26" s="80"/>
      <c r="C26" s="81"/>
      <c r="D26" s="81"/>
      <c r="E26" s="81"/>
      <c r="F26" s="81"/>
    </row>
    <row r="27" spans="1:6" ht="15.75">
      <c r="A27" s="6" t="s">
        <v>459</v>
      </c>
      <c r="B27" s="16"/>
      <c r="C27" s="6"/>
      <c r="D27" s="6"/>
      <c r="E27" s="16"/>
      <c r="F27" s="6"/>
    </row>
    <row r="28" spans="1:6" ht="15.75">
      <c r="A28" s="6"/>
      <c r="B28" s="16"/>
      <c r="C28" s="6"/>
      <c r="D28" s="6"/>
      <c r="E28" s="16"/>
      <c r="F28" s="6"/>
    </row>
    <row r="29" spans="1:6" ht="34.5" customHeight="1">
      <c r="A29" s="155" t="s">
        <v>363</v>
      </c>
      <c r="B29" s="155"/>
      <c r="C29" s="155"/>
      <c r="D29" s="155"/>
      <c r="E29" s="155"/>
      <c r="F29" s="155"/>
    </row>
    <row r="30" spans="1:6" ht="15.75">
      <c r="A30" s="6"/>
      <c r="B30" s="6"/>
      <c r="C30" s="6"/>
      <c r="D30" s="6"/>
      <c r="E30" s="6"/>
      <c r="F30" s="6"/>
    </row>
    <row r="31" spans="1:6" ht="15.75">
      <c r="A31" s="17" t="s">
        <v>340</v>
      </c>
      <c r="B31" s="6"/>
      <c r="C31" s="6"/>
      <c r="D31" s="6"/>
      <c r="E31" s="6"/>
      <c r="F31" s="6"/>
    </row>
    <row r="32" spans="1:6" ht="15.75">
      <c r="A32" s="6"/>
      <c r="B32" s="6"/>
      <c r="C32" s="6"/>
      <c r="D32" s="6"/>
      <c r="E32" s="6"/>
      <c r="F32" s="6"/>
    </row>
  </sheetData>
  <sheetProtection/>
  <mergeCells count="11">
    <mergeCell ref="A6:F6"/>
    <mergeCell ref="D8:D10"/>
    <mergeCell ref="E8:F8"/>
    <mergeCell ref="E9:E10"/>
    <mergeCell ref="F9:F10"/>
    <mergeCell ref="A12:F12"/>
    <mergeCell ref="A8:A10"/>
    <mergeCell ref="B8:B10"/>
    <mergeCell ref="A19:F19"/>
    <mergeCell ref="C8:C10"/>
    <mergeCell ref="A29:F29"/>
  </mergeCells>
  <printOptions/>
  <pageMargins left="0.26" right="0.19" top="0.75" bottom="0.75" header="0.3" footer="0.3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7"/>
  <sheetViews>
    <sheetView view="pageBreakPreview" zoomScale="60" zoomScalePageLayoutView="0" workbookViewId="0" topLeftCell="A1">
      <pane xSplit="4" ySplit="12" topLeftCell="G72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O4" sqref="O4"/>
    </sheetView>
  </sheetViews>
  <sheetFormatPr defaultColWidth="9.00390625" defaultRowHeight="12.75"/>
  <cols>
    <col min="1" max="1" width="14.375" style="0" customWidth="1"/>
    <col min="2" max="2" width="12.00390625" style="0" customWidth="1"/>
    <col min="3" max="3" width="13.125" style="0" customWidth="1"/>
    <col min="4" max="4" width="58.25390625" style="0" customWidth="1"/>
    <col min="5" max="5" width="19.75390625" style="0" customWidth="1"/>
    <col min="6" max="6" width="18.25390625" style="0" customWidth="1"/>
    <col min="7" max="7" width="17.625" style="0" customWidth="1"/>
    <col min="8" max="8" width="17.25390625" style="0" customWidth="1"/>
    <col min="9" max="9" width="19.125" style="0" customWidth="1"/>
    <col min="10" max="10" width="17.00390625" style="0" customWidth="1"/>
    <col min="11" max="11" width="16.75390625" style="0" customWidth="1"/>
    <col min="12" max="12" width="19.125" style="0" bestFit="1" customWidth="1"/>
    <col min="13" max="13" width="15.375" style="0" customWidth="1"/>
    <col min="14" max="14" width="15.125" style="0" customWidth="1"/>
    <col min="15" max="15" width="19.375" style="0" customWidth="1"/>
    <col min="16" max="16" width="20.00390625" style="0" customWidth="1"/>
  </cols>
  <sheetData>
    <row r="1" spans="1:16" ht="15.7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 t="s">
        <v>95</v>
      </c>
      <c r="P1" s="35"/>
    </row>
    <row r="2" spans="1:16" ht="15.7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 t="s">
        <v>9</v>
      </c>
      <c r="P2" s="35"/>
    </row>
    <row r="3" spans="1:16" ht="15.7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 t="s">
        <v>451</v>
      </c>
      <c r="P3" s="35"/>
    </row>
    <row r="4" spans="1:16" ht="15.7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 t="s">
        <v>492</v>
      </c>
      <c r="P4" s="35"/>
    </row>
    <row r="5" spans="1:16" ht="15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5.75">
      <c r="A6" s="158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</row>
    <row r="7" spans="1:16" ht="15.75">
      <c r="A7" s="158" t="s">
        <v>382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</row>
    <row r="8" spans="1:16" ht="15.7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 t="s">
        <v>18</v>
      </c>
    </row>
    <row r="9" spans="1:16" ht="12.75" customHeight="1">
      <c r="A9" s="147" t="s">
        <v>364</v>
      </c>
      <c r="B9" s="147" t="s">
        <v>365</v>
      </c>
      <c r="C9" s="147" t="s">
        <v>366</v>
      </c>
      <c r="D9" s="147" t="s">
        <v>367</v>
      </c>
      <c r="E9" s="147" t="s">
        <v>5</v>
      </c>
      <c r="F9" s="147"/>
      <c r="G9" s="147"/>
      <c r="H9" s="147"/>
      <c r="I9" s="147"/>
      <c r="J9" s="147" t="s">
        <v>6</v>
      </c>
      <c r="K9" s="147"/>
      <c r="L9" s="147"/>
      <c r="M9" s="147"/>
      <c r="N9" s="147"/>
      <c r="O9" s="147"/>
      <c r="P9" s="148" t="s">
        <v>56</v>
      </c>
    </row>
    <row r="10" spans="1:16" ht="12.75" customHeight="1">
      <c r="A10" s="147"/>
      <c r="B10" s="147"/>
      <c r="C10" s="147"/>
      <c r="D10" s="147"/>
      <c r="E10" s="148" t="s">
        <v>356</v>
      </c>
      <c r="F10" s="147" t="s">
        <v>57</v>
      </c>
      <c r="G10" s="147" t="s">
        <v>58</v>
      </c>
      <c r="H10" s="147"/>
      <c r="I10" s="147" t="s">
        <v>59</v>
      </c>
      <c r="J10" s="148" t="s">
        <v>356</v>
      </c>
      <c r="K10" s="147" t="s">
        <v>357</v>
      </c>
      <c r="L10" s="147" t="s">
        <v>57</v>
      </c>
      <c r="M10" s="147" t="s">
        <v>58</v>
      </c>
      <c r="N10" s="147"/>
      <c r="O10" s="147" t="s">
        <v>59</v>
      </c>
      <c r="P10" s="147"/>
    </row>
    <row r="11" spans="1:16" ht="12.75" customHeight="1">
      <c r="A11" s="147"/>
      <c r="B11" s="147"/>
      <c r="C11" s="147"/>
      <c r="D11" s="147"/>
      <c r="E11" s="147"/>
      <c r="F11" s="147"/>
      <c r="G11" s="147" t="s">
        <v>60</v>
      </c>
      <c r="H11" s="147" t="s">
        <v>61</v>
      </c>
      <c r="I11" s="147"/>
      <c r="J11" s="147"/>
      <c r="K11" s="147"/>
      <c r="L11" s="147"/>
      <c r="M11" s="147" t="s">
        <v>60</v>
      </c>
      <c r="N11" s="147" t="s">
        <v>61</v>
      </c>
      <c r="O11" s="147"/>
      <c r="P11" s="147"/>
    </row>
    <row r="12" spans="1:16" ht="121.5" customHeight="1">
      <c r="A12" s="147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</row>
    <row r="13" spans="1:16" ht="15.75">
      <c r="A13" s="29">
        <v>1</v>
      </c>
      <c r="B13" s="29">
        <v>2</v>
      </c>
      <c r="C13" s="29">
        <v>3</v>
      </c>
      <c r="D13" s="29">
        <v>4</v>
      </c>
      <c r="E13" s="78">
        <v>5</v>
      </c>
      <c r="F13" s="29">
        <v>6</v>
      </c>
      <c r="G13" s="29">
        <v>7</v>
      </c>
      <c r="H13" s="29">
        <v>8</v>
      </c>
      <c r="I13" s="29">
        <v>9</v>
      </c>
      <c r="J13" s="78">
        <v>10</v>
      </c>
      <c r="K13" s="29">
        <v>11</v>
      </c>
      <c r="L13" s="29">
        <v>12</v>
      </c>
      <c r="M13" s="29">
        <v>13</v>
      </c>
      <c r="N13" s="29">
        <v>14</v>
      </c>
      <c r="O13" s="29">
        <v>15</v>
      </c>
      <c r="P13" s="78">
        <v>16</v>
      </c>
    </row>
    <row r="14" spans="1:17" ht="15.75">
      <c r="A14" s="135" t="s">
        <v>205</v>
      </c>
      <c r="B14" s="134"/>
      <c r="C14" s="130"/>
      <c r="D14" s="139" t="s">
        <v>62</v>
      </c>
      <c r="E14" s="141">
        <v>25768766</v>
      </c>
      <c r="F14" s="38">
        <v>24108766</v>
      </c>
      <c r="G14" s="38">
        <v>16997000</v>
      </c>
      <c r="H14" s="38">
        <v>909000</v>
      </c>
      <c r="I14" s="38">
        <v>1660000</v>
      </c>
      <c r="J14" s="141">
        <v>216000</v>
      </c>
      <c r="K14" s="38">
        <v>150000</v>
      </c>
      <c r="L14" s="38">
        <v>66000</v>
      </c>
      <c r="M14" s="38">
        <v>0</v>
      </c>
      <c r="N14" s="38">
        <v>40000</v>
      </c>
      <c r="O14" s="38">
        <v>150000</v>
      </c>
      <c r="P14" s="141">
        <v>25984766</v>
      </c>
      <c r="Q14" s="14">
        <f>P14-P14</f>
        <v>0</v>
      </c>
    </row>
    <row r="15" spans="1:16" ht="15.75">
      <c r="A15" s="135" t="s">
        <v>206</v>
      </c>
      <c r="B15" s="134"/>
      <c r="C15" s="130"/>
      <c r="D15" s="139" t="s">
        <v>62</v>
      </c>
      <c r="E15" s="141">
        <v>25768766</v>
      </c>
      <c r="F15" s="38">
        <v>24108766</v>
      </c>
      <c r="G15" s="38">
        <v>16997000</v>
      </c>
      <c r="H15" s="38">
        <v>909000</v>
      </c>
      <c r="I15" s="38">
        <v>1660000</v>
      </c>
      <c r="J15" s="141">
        <v>216000</v>
      </c>
      <c r="K15" s="38">
        <v>150000</v>
      </c>
      <c r="L15" s="38">
        <v>66000</v>
      </c>
      <c r="M15" s="38">
        <v>0</v>
      </c>
      <c r="N15" s="38">
        <v>40000</v>
      </c>
      <c r="O15" s="38">
        <v>150000</v>
      </c>
      <c r="P15" s="141">
        <v>25984766</v>
      </c>
    </row>
    <row r="16" spans="1:16" ht="63">
      <c r="A16" s="136" t="s">
        <v>207</v>
      </c>
      <c r="B16" s="136" t="s">
        <v>132</v>
      </c>
      <c r="C16" s="137" t="s">
        <v>112</v>
      </c>
      <c r="D16" s="137" t="s">
        <v>133</v>
      </c>
      <c r="E16" s="142">
        <v>24108766</v>
      </c>
      <c r="F16" s="143">
        <v>24108766</v>
      </c>
      <c r="G16" s="143">
        <v>16997000</v>
      </c>
      <c r="H16" s="143">
        <v>909000</v>
      </c>
      <c r="I16" s="143">
        <v>0</v>
      </c>
      <c r="J16" s="142">
        <v>66000</v>
      </c>
      <c r="K16" s="143">
        <v>0</v>
      </c>
      <c r="L16" s="143">
        <v>66000</v>
      </c>
      <c r="M16" s="143">
        <v>0</v>
      </c>
      <c r="N16" s="143">
        <v>40000</v>
      </c>
      <c r="O16" s="143">
        <v>0</v>
      </c>
      <c r="P16" s="142">
        <v>24174766</v>
      </c>
    </row>
    <row r="17" spans="1:16" ht="65.25" customHeight="1">
      <c r="A17" s="136" t="s">
        <v>482</v>
      </c>
      <c r="B17" s="136" t="s">
        <v>178</v>
      </c>
      <c r="C17" s="137" t="s">
        <v>11</v>
      </c>
      <c r="D17" s="137" t="s">
        <v>179</v>
      </c>
      <c r="E17" s="142">
        <v>1660000</v>
      </c>
      <c r="F17" s="143">
        <v>0</v>
      </c>
      <c r="G17" s="143">
        <v>0</v>
      </c>
      <c r="H17" s="143">
        <v>0</v>
      </c>
      <c r="I17" s="143">
        <v>1660000</v>
      </c>
      <c r="J17" s="142">
        <v>0</v>
      </c>
      <c r="K17" s="143">
        <v>0</v>
      </c>
      <c r="L17" s="143">
        <v>0</v>
      </c>
      <c r="M17" s="143">
        <v>0</v>
      </c>
      <c r="N17" s="143">
        <v>0</v>
      </c>
      <c r="O17" s="143">
        <v>0</v>
      </c>
      <c r="P17" s="142">
        <v>1660000</v>
      </c>
    </row>
    <row r="18" spans="1:16" ht="31.5">
      <c r="A18" s="136" t="s">
        <v>208</v>
      </c>
      <c r="B18" s="136" t="s">
        <v>134</v>
      </c>
      <c r="C18" s="137" t="s">
        <v>113</v>
      </c>
      <c r="D18" s="137" t="s">
        <v>135</v>
      </c>
      <c r="E18" s="142">
        <v>0</v>
      </c>
      <c r="F18" s="143">
        <v>0</v>
      </c>
      <c r="G18" s="143">
        <v>0</v>
      </c>
      <c r="H18" s="143">
        <v>0</v>
      </c>
      <c r="I18" s="143">
        <v>0</v>
      </c>
      <c r="J18" s="142">
        <v>150000</v>
      </c>
      <c r="K18" s="143">
        <v>150000</v>
      </c>
      <c r="L18" s="143">
        <v>0</v>
      </c>
      <c r="M18" s="143">
        <v>0</v>
      </c>
      <c r="N18" s="143">
        <v>0</v>
      </c>
      <c r="O18" s="143">
        <v>150000</v>
      </c>
      <c r="P18" s="142">
        <v>150000</v>
      </c>
    </row>
    <row r="19" spans="1:16" ht="15.75">
      <c r="A19" s="135" t="s">
        <v>209</v>
      </c>
      <c r="B19" s="134"/>
      <c r="C19" s="130"/>
      <c r="D19" s="139" t="s">
        <v>72</v>
      </c>
      <c r="E19" s="141">
        <v>175145166</v>
      </c>
      <c r="F19" s="38">
        <v>175145166</v>
      </c>
      <c r="G19" s="38">
        <v>121283060</v>
      </c>
      <c r="H19" s="38">
        <v>14254388</v>
      </c>
      <c r="I19" s="38">
        <v>0</v>
      </c>
      <c r="J19" s="141">
        <v>5084313</v>
      </c>
      <c r="K19" s="38">
        <v>393499</v>
      </c>
      <c r="L19" s="38">
        <v>4690814</v>
      </c>
      <c r="M19" s="38">
        <v>0</v>
      </c>
      <c r="N19" s="38">
        <v>0</v>
      </c>
      <c r="O19" s="38">
        <v>393499</v>
      </c>
      <c r="P19" s="141">
        <v>180229479</v>
      </c>
    </row>
    <row r="20" spans="1:16" ht="15.75">
      <c r="A20" s="135" t="s">
        <v>210</v>
      </c>
      <c r="B20" s="134"/>
      <c r="C20" s="130"/>
      <c r="D20" s="139" t="s">
        <v>72</v>
      </c>
      <c r="E20" s="141">
        <v>175145166</v>
      </c>
      <c r="F20" s="38">
        <v>175145166</v>
      </c>
      <c r="G20" s="38">
        <v>121283060</v>
      </c>
      <c r="H20" s="38">
        <v>14254388</v>
      </c>
      <c r="I20" s="38">
        <v>0</v>
      </c>
      <c r="J20" s="141">
        <v>5084313</v>
      </c>
      <c r="K20" s="38">
        <v>393499</v>
      </c>
      <c r="L20" s="38">
        <v>4690814</v>
      </c>
      <c r="M20" s="38">
        <v>0</v>
      </c>
      <c r="N20" s="38">
        <v>0</v>
      </c>
      <c r="O20" s="38">
        <v>393499</v>
      </c>
      <c r="P20" s="141">
        <v>180229479</v>
      </c>
    </row>
    <row r="21" spans="1:16" ht="47.25">
      <c r="A21" s="136" t="s">
        <v>211</v>
      </c>
      <c r="B21" s="136" t="s">
        <v>136</v>
      </c>
      <c r="C21" s="137" t="s">
        <v>112</v>
      </c>
      <c r="D21" s="137" t="s">
        <v>137</v>
      </c>
      <c r="E21" s="142">
        <v>1679452</v>
      </c>
      <c r="F21" s="143">
        <v>1679452</v>
      </c>
      <c r="G21" s="143">
        <v>1194850</v>
      </c>
      <c r="H21" s="143">
        <v>67945</v>
      </c>
      <c r="I21" s="143">
        <v>0</v>
      </c>
      <c r="J21" s="142">
        <v>0</v>
      </c>
      <c r="K21" s="143">
        <v>0</v>
      </c>
      <c r="L21" s="143">
        <v>0</v>
      </c>
      <c r="M21" s="143">
        <v>0</v>
      </c>
      <c r="N21" s="143">
        <v>0</v>
      </c>
      <c r="O21" s="143">
        <v>0</v>
      </c>
      <c r="P21" s="142">
        <v>1679452</v>
      </c>
    </row>
    <row r="22" spans="1:16" ht="15.75">
      <c r="A22" s="136" t="s">
        <v>212</v>
      </c>
      <c r="B22" s="136" t="s">
        <v>66</v>
      </c>
      <c r="C22" s="137" t="s">
        <v>114</v>
      </c>
      <c r="D22" s="137" t="s">
        <v>138</v>
      </c>
      <c r="E22" s="142">
        <v>47992185</v>
      </c>
      <c r="F22" s="143">
        <v>47992185</v>
      </c>
      <c r="G22" s="143">
        <v>32287711</v>
      </c>
      <c r="H22" s="143">
        <v>4867520</v>
      </c>
      <c r="I22" s="143">
        <v>0</v>
      </c>
      <c r="J22" s="142">
        <v>4175700</v>
      </c>
      <c r="K22" s="143">
        <v>0</v>
      </c>
      <c r="L22" s="143">
        <v>4175700</v>
      </c>
      <c r="M22" s="143">
        <v>0</v>
      </c>
      <c r="N22" s="143">
        <v>0</v>
      </c>
      <c r="O22" s="143">
        <v>0</v>
      </c>
      <c r="P22" s="142">
        <v>52167885</v>
      </c>
    </row>
    <row r="23" spans="1:16" ht="71.25" customHeight="1">
      <c r="A23" s="136" t="s">
        <v>213</v>
      </c>
      <c r="B23" s="136" t="s">
        <v>67</v>
      </c>
      <c r="C23" s="137" t="s">
        <v>115</v>
      </c>
      <c r="D23" s="137" t="s">
        <v>214</v>
      </c>
      <c r="E23" s="142">
        <v>111049016</v>
      </c>
      <c r="F23" s="143">
        <v>111049016</v>
      </c>
      <c r="G23" s="143">
        <v>77220103</v>
      </c>
      <c r="H23" s="143">
        <v>8524365</v>
      </c>
      <c r="I23" s="143">
        <v>0</v>
      </c>
      <c r="J23" s="142">
        <v>908613</v>
      </c>
      <c r="K23" s="143">
        <v>393499</v>
      </c>
      <c r="L23" s="143">
        <v>515114</v>
      </c>
      <c r="M23" s="143">
        <v>0</v>
      </c>
      <c r="N23" s="143">
        <v>0</v>
      </c>
      <c r="O23" s="143">
        <v>393499</v>
      </c>
      <c r="P23" s="142">
        <v>111957629</v>
      </c>
    </row>
    <row r="24" spans="1:16" ht="56.25" customHeight="1">
      <c r="A24" s="136" t="s">
        <v>215</v>
      </c>
      <c r="B24" s="136" t="s">
        <v>13</v>
      </c>
      <c r="C24" s="137" t="s">
        <v>116</v>
      </c>
      <c r="D24" s="137" t="s">
        <v>139</v>
      </c>
      <c r="E24" s="142">
        <v>7959457</v>
      </c>
      <c r="F24" s="143">
        <v>7959457</v>
      </c>
      <c r="G24" s="143">
        <v>5933420</v>
      </c>
      <c r="H24" s="143">
        <v>593365</v>
      </c>
      <c r="I24" s="143">
        <v>0</v>
      </c>
      <c r="J24" s="142">
        <v>0</v>
      </c>
      <c r="K24" s="143">
        <v>0</v>
      </c>
      <c r="L24" s="143">
        <v>0</v>
      </c>
      <c r="M24" s="143">
        <v>0</v>
      </c>
      <c r="N24" s="143">
        <v>0</v>
      </c>
      <c r="O24" s="143">
        <v>0</v>
      </c>
      <c r="P24" s="142">
        <v>7959457</v>
      </c>
    </row>
    <row r="25" spans="1:16" ht="42.75" customHeight="1">
      <c r="A25" s="136" t="s">
        <v>216</v>
      </c>
      <c r="B25" s="136" t="s">
        <v>140</v>
      </c>
      <c r="C25" s="137" t="s">
        <v>117</v>
      </c>
      <c r="D25" s="137" t="s">
        <v>141</v>
      </c>
      <c r="E25" s="142">
        <v>182800</v>
      </c>
      <c r="F25" s="143">
        <v>182800</v>
      </c>
      <c r="G25" s="143">
        <v>0</v>
      </c>
      <c r="H25" s="143">
        <v>0</v>
      </c>
      <c r="I25" s="143">
        <v>0</v>
      </c>
      <c r="J25" s="142">
        <v>0</v>
      </c>
      <c r="K25" s="143">
        <v>0</v>
      </c>
      <c r="L25" s="143">
        <v>0</v>
      </c>
      <c r="M25" s="143">
        <v>0</v>
      </c>
      <c r="N25" s="143">
        <v>0</v>
      </c>
      <c r="O25" s="143">
        <v>0</v>
      </c>
      <c r="P25" s="142">
        <v>182800</v>
      </c>
    </row>
    <row r="26" spans="1:16" ht="27" customHeight="1">
      <c r="A26" s="136" t="s">
        <v>217</v>
      </c>
      <c r="B26" s="136" t="s">
        <v>101</v>
      </c>
      <c r="C26" s="137" t="s">
        <v>63</v>
      </c>
      <c r="D26" s="137" t="s">
        <v>142</v>
      </c>
      <c r="E26" s="142">
        <v>1246000</v>
      </c>
      <c r="F26" s="143">
        <v>1246000</v>
      </c>
      <c r="G26" s="143">
        <v>811900</v>
      </c>
      <c r="H26" s="143">
        <v>71180</v>
      </c>
      <c r="I26" s="143">
        <v>0</v>
      </c>
      <c r="J26" s="142">
        <v>0</v>
      </c>
      <c r="K26" s="143">
        <v>0</v>
      </c>
      <c r="L26" s="143">
        <v>0</v>
      </c>
      <c r="M26" s="143">
        <v>0</v>
      </c>
      <c r="N26" s="143">
        <v>0</v>
      </c>
      <c r="O26" s="143">
        <v>0</v>
      </c>
      <c r="P26" s="142">
        <v>1246000</v>
      </c>
    </row>
    <row r="27" spans="1:16" ht="24.75" customHeight="1">
      <c r="A27" s="136" t="s">
        <v>218</v>
      </c>
      <c r="B27" s="136" t="s">
        <v>219</v>
      </c>
      <c r="C27" s="137" t="s">
        <v>63</v>
      </c>
      <c r="D27" s="137" t="s">
        <v>220</v>
      </c>
      <c r="E27" s="142">
        <v>3690840</v>
      </c>
      <c r="F27" s="143">
        <v>3690840</v>
      </c>
      <c r="G27" s="143">
        <v>2837295</v>
      </c>
      <c r="H27" s="143">
        <v>94090</v>
      </c>
      <c r="I27" s="143">
        <v>0</v>
      </c>
      <c r="J27" s="142">
        <v>0</v>
      </c>
      <c r="K27" s="143">
        <v>0</v>
      </c>
      <c r="L27" s="143">
        <v>0</v>
      </c>
      <c r="M27" s="143">
        <v>0</v>
      </c>
      <c r="N27" s="143">
        <v>0</v>
      </c>
      <c r="O27" s="143">
        <v>0</v>
      </c>
      <c r="P27" s="142">
        <v>3690840</v>
      </c>
    </row>
    <row r="28" spans="1:16" ht="21" customHeight="1">
      <c r="A28" s="136" t="s">
        <v>221</v>
      </c>
      <c r="B28" s="136" t="s">
        <v>222</v>
      </c>
      <c r="C28" s="137" t="s">
        <v>63</v>
      </c>
      <c r="D28" s="137" t="s">
        <v>223</v>
      </c>
      <c r="E28" s="142">
        <v>54300</v>
      </c>
      <c r="F28" s="143">
        <v>54300</v>
      </c>
      <c r="G28" s="143">
        <v>0</v>
      </c>
      <c r="H28" s="143">
        <v>0</v>
      </c>
      <c r="I28" s="143">
        <v>0</v>
      </c>
      <c r="J28" s="142">
        <v>0</v>
      </c>
      <c r="K28" s="143">
        <v>0</v>
      </c>
      <c r="L28" s="143">
        <v>0</v>
      </c>
      <c r="M28" s="143">
        <v>0</v>
      </c>
      <c r="N28" s="143">
        <v>0</v>
      </c>
      <c r="O28" s="143">
        <v>0</v>
      </c>
      <c r="P28" s="142">
        <v>54300</v>
      </c>
    </row>
    <row r="29" spans="1:16" ht="27" customHeight="1">
      <c r="A29" s="136" t="s">
        <v>368</v>
      </c>
      <c r="B29" s="136" t="s">
        <v>369</v>
      </c>
      <c r="C29" s="137" t="s">
        <v>63</v>
      </c>
      <c r="D29" s="137" t="s">
        <v>370</v>
      </c>
      <c r="E29" s="142">
        <v>1291116</v>
      </c>
      <c r="F29" s="143">
        <v>1291116</v>
      </c>
      <c r="G29" s="143">
        <v>997781</v>
      </c>
      <c r="H29" s="143">
        <v>35923</v>
      </c>
      <c r="I29" s="143">
        <v>0</v>
      </c>
      <c r="J29" s="142">
        <v>0</v>
      </c>
      <c r="K29" s="143">
        <v>0</v>
      </c>
      <c r="L29" s="143">
        <v>0</v>
      </c>
      <c r="M29" s="143">
        <v>0</v>
      </c>
      <c r="N29" s="143">
        <v>0</v>
      </c>
      <c r="O29" s="143">
        <v>0</v>
      </c>
      <c r="P29" s="142">
        <v>1291116</v>
      </c>
    </row>
    <row r="30" spans="1:16" ht="31.5">
      <c r="A30" s="135" t="s">
        <v>224</v>
      </c>
      <c r="B30" s="134"/>
      <c r="C30" s="130"/>
      <c r="D30" s="139" t="s">
        <v>64</v>
      </c>
      <c r="E30" s="141">
        <v>32771595</v>
      </c>
      <c r="F30" s="38">
        <v>32771595</v>
      </c>
      <c r="G30" s="38">
        <v>15676123</v>
      </c>
      <c r="H30" s="38">
        <v>6688873</v>
      </c>
      <c r="I30" s="38">
        <v>0</v>
      </c>
      <c r="J30" s="141">
        <v>4573423</v>
      </c>
      <c r="K30" s="38">
        <v>4549423</v>
      </c>
      <c r="L30" s="38">
        <v>24000</v>
      </c>
      <c r="M30" s="38">
        <v>0</v>
      </c>
      <c r="N30" s="38">
        <v>100</v>
      </c>
      <c r="O30" s="38">
        <v>4549423</v>
      </c>
      <c r="P30" s="141">
        <v>37345018</v>
      </c>
    </row>
    <row r="31" spans="1:16" ht="31.5">
      <c r="A31" s="135" t="s">
        <v>225</v>
      </c>
      <c r="B31" s="134"/>
      <c r="C31" s="130"/>
      <c r="D31" s="139" t="s">
        <v>64</v>
      </c>
      <c r="E31" s="141">
        <v>32771595</v>
      </c>
      <c r="F31" s="38">
        <v>32771595</v>
      </c>
      <c r="G31" s="38">
        <v>15676123</v>
      </c>
      <c r="H31" s="38">
        <v>6688873</v>
      </c>
      <c r="I31" s="38">
        <v>0</v>
      </c>
      <c r="J31" s="141">
        <v>4573423</v>
      </c>
      <c r="K31" s="38">
        <v>4549423</v>
      </c>
      <c r="L31" s="38">
        <v>24000</v>
      </c>
      <c r="M31" s="38">
        <v>0</v>
      </c>
      <c r="N31" s="38">
        <v>100</v>
      </c>
      <c r="O31" s="38">
        <v>4549423</v>
      </c>
      <c r="P31" s="141">
        <v>37345018</v>
      </c>
    </row>
    <row r="32" spans="1:16" ht="47.25">
      <c r="A32" s="136" t="s">
        <v>226</v>
      </c>
      <c r="B32" s="136" t="s">
        <v>136</v>
      </c>
      <c r="C32" s="137" t="s">
        <v>112</v>
      </c>
      <c r="D32" s="137" t="s">
        <v>137</v>
      </c>
      <c r="E32" s="142">
        <v>1618620</v>
      </c>
      <c r="F32" s="143">
        <v>1618620</v>
      </c>
      <c r="G32" s="143">
        <v>1213508</v>
      </c>
      <c r="H32" s="143">
        <v>17110</v>
      </c>
      <c r="I32" s="143">
        <v>0</v>
      </c>
      <c r="J32" s="142">
        <v>0</v>
      </c>
      <c r="K32" s="143">
        <v>0</v>
      </c>
      <c r="L32" s="143">
        <v>0</v>
      </c>
      <c r="M32" s="143">
        <v>0</v>
      </c>
      <c r="N32" s="143">
        <v>0</v>
      </c>
      <c r="O32" s="143">
        <v>0</v>
      </c>
      <c r="P32" s="142">
        <v>1618620</v>
      </c>
    </row>
    <row r="33" spans="1:16" ht="31.5">
      <c r="A33" s="136" t="s">
        <v>227</v>
      </c>
      <c r="B33" s="136" t="s">
        <v>140</v>
      </c>
      <c r="C33" s="137" t="s">
        <v>117</v>
      </c>
      <c r="D33" s="137" t="s">
        <v>141</v>
      </c>
      <c r="E33" s="142">
        <v>25000</v>
      </c>
      <c r="F33" s="143">
        <v>25000</v>
      </c>
      <c r="G33" s="143">
        <v>0</v>
      </c>
      <c r="H33" s="143">
        <v>0</v>
      </c>
      <c r="I33" s="143">
        <v>0</v>
      </c>
      <c r="J33" s="142">
        <v>0</v>
      </c>
      <c r="K33" s="143">
        <v>0</v>
      </c>
      <c r="L33" s="143">
        <v>0</v>
      </c>
      <c r="M33" s="143">
        <v>0</v>
      </c>
      <c r="N33" s="143">
        <v>0</v>
      </c>
      <c r="O33" s="143">
        <v>0</v>
      </c>
      <c r="P33" s="142">
        <v>25000</v>
      </c>
    </row>
    <row r="34" spans="1:16" ht="31.5">
      <c r="A34" s="136" t="s">
        <v>228</v>
      </c>
      <c r="B34" s="136" t="s">
        <v>102</v>
      </c>
      <c r="C34" s="137" t="s">
        <v>119</v>
      </c>
      <c r="D34" s="137" t="s">
        <v>143</v>
      </c>
      <c r="E34" s="142">
        <v>24489858</v>
      </c>
      <c r="F34" s="143">
        <v>24489858</v>
      </c>
      <c r="G34" s="143">
        <v>14068828</v>
      </c>
      <c r="H34" s="143">
        <v>5498122</v>
      </c>
      <c r="I34" s="143">
        <v>0</v>
      </c>
      <c r="J34" s="142">
        <v>4573423</v>
      </c>
      <c r="K34" s="143">
        <v>4549423</v>
      </c>
      <c r="L34" s="143">
        <v>24000</v>
      </c>
      <c r="M34" s="143">
        <v>0</v>
      </c>
      <c r="N34" s="143">
        <v>100</v>
      </c>
      <c r="O34" s="143">
        <v>4549423</v>
      </c>
      <c r="P34" s="142">
        <v>29063281</v>
      </c>
    </row>
    <row r="35" spans="1:16" ht="47.25">
      <c r="A35" s="136" t="s">
        <v>229</v>
      </c>
      <c r="B35" s="136" t="s">
        <v>144</v>
      </c>
      <c r="C35" s="137" t="s">
        <v>230</v>
      </c>
      <c r="D35" s="137" t="s">
        <v>145</v>
      </c>
      <c r="E35" s="142">
        <v>1161004</v>
      </c>
      <c r="F35" s="143">
        <v>1161004</v>
      </c>
      <c r="G35" s="143">
        <v>0</v>
      </c>
      <c r="H35" s="143">
        <v>1161004</v>
      </c>
      <c r="I35" s="143">
        <v>0</v>
      </c>
      <c r="J35" s="142">
        <v>0</v>
      </c>
      <c r="K35" s="143">
        <v>0</v>
      </c>
      <c r="L35" s="143">
        <v>0</v>
      </c>
      <c r="M35" s="143">
        <v>0</v>
      </c>
      <c r="N35" s="143">
        <v>0</v>
      </c>
      <c r="O35" s="143">
        <v>0</v>
      </c>
      <c r="P35" s="142">
        <v>1161004</v>
      </c>
    </row>
    <row r="36" spans="1:16" ht="38.25" customHeight="1">
      <c r="A36" s="136" t="s">
        <v>231</v>
      </c>
      <c r="B36" s="136" t="s">
        <v>146</v>
      </c>
      <c r="C36" s="137" t="s">
        <v>120</v>
      </c>
      <c r="D36" s="137" t="s">
        <v>12</v>
      </c>
      <c r="E36" s="142">
        <v>403820</v>
      </c>
      <c r="F36" s="143">
        <v>403820</v>
      </c>
      <c r="G36" s="143">
        <v>0</v>
      </c>
      <c r="H36" s="143">
        <v>0</v>
      </c>
      <c r="I36" s="143">
        <v>0</v>
      </c>
      <c r="J36" s="142">
        <v>0</v>
      </c>
      <c r="K36" s="143">
        <v>0</v>
      </c>
      <c r="L36" s="143">
        <v>0</v>
      </c>
      <c r="M36" s="143">
        <v>0</v>
      </c>
      <c r="N36" s="143">
        <v>0</v>
      </c>
      <c r="O36" s="143">
        <v>0</v>
      </c>
      <c r="P36" s="142">
        <v>403820</v>
      </c>
    </row>
    <row r="37" spans="1:16" ht="31.5">
      <c r="A37" s="136" t="s">
        <v>232</v>
      </c>
      <c r="B37" s="136" t="s">
        <v>147</v>
      </c>
      <c r="C37" s="137" t="s">
        <v>120</v>
      </c>
      <c r="D37" s="137" t="s">
        <v>148</v>
      </c>
      <c r="E37" s="142">
        <v>188783</v>
      </c>
      <c r="F37" s="143">
        <v>188783</v>
      </c>
      <c r="G37" s="143">
        <v>0</v>
      </c>
      <c r="H37" s="143">
        <v>0</v>
      </c>
      <c r="I37" s="143">
        <v>0</v>
      </c>
      <c r="J37" s="142">
        <v>0</v>
      </c>
      <c r="K37" s="143">
        <v>0</v>
      </c>
      <c r="L37" s="143">
        <v>0</v>
      </c>
      <c r="M37" s="143">
        <v>0</v>
      </c>
      <c r="N37" s="143">
        <v>0</v>
      </c>
      <c r="O37" s="143">
        <v>0</v>
      </c>
      <c r="P37" s="142">
        <v>188783</v>
      </c>
    </row>
    <row r="38" spans="1:16" ht="31.5">
      <c r="A38" s="136" t="s">
        <v>233</v>
      </c>
      <c r="B38" s="136" t="s">
        <v>149</v>
      </c>
      <c r="C38" s="137" t="s">
        <v>120</v>
      </c>
      <c r="D38" s="137" t="s">
        <v>150</v>
      </c>
      <c r="E38" s="142">
        <v>612700</v>
      </c>
      <c r="F38" s="143">
        <v>612700</v>
      </c>
      <c r="G38" s="143">
        <v>0</v>
      </c>
      <c r="H38" s="143">
        <v>0</v>
      </c>
      <c r="I38" s="143">
        <v>0</v>
      </c>
      <c r="J38" s="142">
        <v>0</v>
      </c>
      <c r="K38" s="143">
        <v>0</v>
      </c>
      <c r="L38" s="143">
        <v>0</v>
      </c>
      <c r="M38" s="143">
        <v>0</v>
      </c>
      <c r="N38" s="143">
        <v>0</v>
      </c>
      <c r="O38" s="143">
        <v>0</v>
      </c>
      <c r="P38" s="142">
        <v>612700</v>
      </c>
    </row>
    <row r="39" spans="1:16" ht="31.5">
      <c r="A39" s="136" t="s">
        <v>234</v>
      </c>
      <c r="B39" s="136" t="s">
        <v>235</v>
      </c>
      <c r="C39" s="137" t="s">
        <v>120</v>
      </c>
      <c r="D39" s="137" t="s">
        <v>236</v>
      </c>
      <c r="E39" s="142">
        <v>515110</v>
      </c>
      <c r="F39" s="143">
        <v>515110</v>
      </c>
      <c r="G39" s="143">
        <v>393787</v>
      </c>
      <c r="H39" s="143">
        <v>12637</v>
      </c>
      <c r="I39" s="143">
        <v>0</v>
      </c>
      <c r="J39" s="142">
        <v>0</v>
      </c>
      <c r="K39" s="143">
        <v>0</v>
      </c>
      <c r="L39" s="143">
        <v>0</v>
      </c>
      <c r="M39" s="143">
        <v>0</v>
      </c>
      <c r="N39" s="143">
        <v>0</v>
      </c>
      <c r="O39" s="143">
        <v>0</v>
      </c>
      <c r="P39" s="142">
        <v>515110</v>
      </c>
    </row>
    <row r="40" spans="1:16" ht="15.75">
      <c r="A40" s="136" t="s">
        <v>237</v>
      </c>
      <c r="B40" s="136" t="s">
        <v>238</v>
      </c>
      <c r="C40" s="137" t="s">
        <v>120</v>
      </c>
      <c r="D40" s="137" t="s">
        <v>239</v>
      </c>
      <c r="E40" s="142">
        <v>3732700</v>
      </c>
      <c r="F40" s="143">
        <v>3732700</v>
      </c>
      <c r="G40" s="143">
        <v>0</v>
      </c>
      <c r="H40" s="143">
        <v>0</v>
      </c>
      <c r="I40" s="143">
        <v>0</v>
      </c>
      <c r="J40" s="142">
        <v>0</v>
      </c>
      <c r="K40" s="143">
        <v>0</v>
      </c>
      <c r="L40" s="143">
        <v>0</v>
      </c>
      <c r="M40" s="143">
        <v>0</v>
      </c>
      <c r="N40" s="143">
        <v>0</v>
      </c>
      <c r="O40" s="143">
        <v>0</v>
      </c>
      <c r="P40" s="142">
        <v>3732700</v>
      </c>
    </row>
    <row r="41" spans="1:16" ht="31.5">
      <c r="A41" s="136" t="s">
        <v>240</v>
      </c>
      <c r="B41" s="136" t="s">
        <v>241</v>
      </c>
      <c r="C41" s="137" t="s">
        <v>160</v>
      </c>
      <c r="D41" s="137" t="s">
        <v>161</v>
      </c>
      <c r="E41" s="142">
        <v>24000</v>
      </c>
      <c r="F41" s="143">
        <v>24000</v>
      </c>
      <c r="G41" s="143">
        <v>0</v>
      </c>
      <c r="H41" s="143">
        <v>0</v>
      </c>
      <c r="I41" s="143">
        <v>0</v>
      </c>
      <c r="J41" s="142">
        <v>0</v>
      </c>
      <c r="K41" s="143">
        <v>0</v>
      </c>
      <c r="L41" s="143">
        <v>0</v>
      </c>
      <c r="M41" s="143">
        <v>0</v>
      </c>
      <c r="N41" s="143">
        <v>0</v>
      </c>
      <c r="O41" s="143">
        <v>0</v>
      </c>
      <c r="P41" s="142">
        <v>24000</v>
      </c>
    </row>
    <row r="42" spans="1:16" ht="31.5">
      <c r="A42" s="135" t="s">
        <v>242</v>
      </c>
      <c r="B42" s="134"/>
      <c r="C42" s="130"/>
      <c r="D42" s="139" t="s">
        <v>73</v>
      </c>
      <c r="E42" s="141">
        <v>35139879</v>
      </c>
      <c r="F42" s="38">
        <v>35139879</v>
      </c>
      <c r="G42" s="38">
        <v>17364833</v>
      </c>
      <c r="H42" s="38">
        <v>777496</v>
      </c>
      <c r="I42" s="38">
        <v>0</v>
      </c>
      <c r="J42" s="141">
        <v>1982408</v>
      </c>
      <c r="K42" s="38">
        <v>1650000</v>
      </c>
      <c r="L42" s="38">
        <v>332408</v>
      </c>
      <c r="M42" s="38">
        <v>203366</v>
      </c>
      <c r="N42" s="38">
        <v>22000</v>
      </c>
      <c r="O42" s="38">
        <v>1650000</v>
      </c>
      <c r="P42" s="141">
        <v>37122287</v>
      </c>
    </row>
    <row r="43" spans="1:16" ht="31.5">
      <c r="A43" s="135" t="s">
        <v>243</v>
      </c>
      <c r="B43" s="134"/>
      <c r="C43" s="130"/>
      <c r="D43" s="139" t="s">
        <v>73</v>
      </c>
      <c r="E43" s="141">
        <v>35139879</v>
      </c>
      <c r="F43" s="38">
        <v>35139879</v>
      </c>
      <c r="G43" s="38">
        <v>17364833</v>
      </c>
      <c r="H43" s="38">
        <v>777496</v>
      </c>
      <c r="I43" s="38">
        <v>0</v>
      </c>
      <c r="J43" s="141">
        <v>1982408</v>
      </c>
      <c r="K43" s="38">
        <v>1650000</v>
      </c>
      <c r="L43" s="38">
        <v>332408</v>
      </c>
      <c r="M43" s="38">
        <v>203366</v>
      </c>
      <c r="N43" s="38">
        <v>22000</v>
      </c>
      <c r="O43" s="38">
        <v>1650000</v>
      </c>
      <c r="P43" s="141">
        <v>37122287</v>
      </c>
    </row>
    <row r="44" spans="1:16" ht="47.25">
      <c r="A44" s="136" t="s">
        <v>244</v>
      </c>
      <c r="B44" s="136" t="s">
        <v>136</v>
      </c>
      <c r="C44" s="137" t="s">
        <v>112</v>
      </c>
      <c r="D44" s="137" t="s">
        <v>137</v>
      </c>
      <c r="E44" s="142">
        <v>13899311</v>
      </c>
      <c r="F44" s="143">
        <v>13899311</v>
      </c>
      <c r="G44" s="143">
        <v>10450628</v>
      </c>
      <c r="H44" s="143">
        <v>382500</v>
      </c>
      <c r="I44" s="143">
        <v>0</v>
      </c>
      <c r="J44" s="142">
        <v>1301100</v>
      </c>
      <c r="K44" s="143">
        <v>1300000</v>
      </c>
      <c r="L44" s="143">
        <v>1100</v>
      </c>
      <c r="M44" s="143">
        <v>0</v>
      </c>
      <c r="N44" s="143">
        <v>0</v>
      </c>
      <c r="O44" s="143">
        <v>1300000</v>
      </c>
      <c r="P44" s="142">
        <v>15200411</v>
      </c>
    </row>
    <row r="45" spans="1:16" ht="48" customHeight="1">
      <c r="A45" s="136" t="s">
        <v>245</v>
      </c>
      <c r="B45" s="136" t="s">
        <v>103</v>
      </c>
      <c r="C45" s="137" t="s">
        <v>121</v>
      </c>
      <c r="D45" s="137" t="s">
        <v>151</v>
      </c>
      <c r="E45" s="142">
        <v>53000</v>
      </c>
      <c r="F45" s="143">
        <v>53000</v>
      </c>
      <c r="G45" s="143">
        <v>0</v>
      </c>
      <c r="H45" s="143">
        <v>0</v>
      </c>
      <c r="I45" s="143">
        <v>0</v>
      </c>
      <c r="J45" s="142">
        <v>50000</v>
      </c>
      <c r="K45" s="143">
        <v>50000</v>
      </c>
      <c r="L45" s="143">
        <v>0</v>
      </c>
      <c r="M45" s="143">
        <v>0</v>
      </c>
      <c r="N45" s="143">
        <v>0</v>
      </c>
      <c r="O45" s="143">
        <v>50000</v>
      </c>
      <c r="P45" s="142">
        <v>103000</v>
      </c>
    </row>
    <row r="46" spans="1:16" s="19" customFormat="1" ht="48" customHeight="1">
      <c r="A46" s="136" t="s">
        <v>246</v>
      </c>
      <c r="B46" s="136" t="s">
        <v>152</v>
      </c>
      <c r="C46" s="137" t="s">
        <v>122</v>
      </c>
      <c r="D46" s="137" t="s">
        <v>153</v>
      </c>
      <c r="E46" s="142">
        <v>63000</v>
      </c>
      <c r="F46" s="143">
        <v>63000</v>
      </c>
      <c r="G46" s="143">
        <v>0</v>
      </c>
      <c r="H46" s="143">
        <v>0</v>
      </c>
      <c r="I46" s="143">
        <v>0</v>
      </c>
      <c r="J46" s="142">
        <v>0</v>
      </c>
      <c r="K46" s="143">
        <v>0</v>
      </c>
      <c r="L46" s="143">
        <v>0</v>
      </c>
      <c r="M46" s="143">
        <v>0</v>
      </c>
      <c r="N46" s="143">
        <v>0</v>
      </c>
      <c r="O46" s="143">
        <v>0</v>
      </c>
      <c r="P46" s="142">
        <v>63000</v>
      </c>
    </row>
    <row r="47" spans="1:16" ht="47.25">
      <c r="A47" s="136" t="s">
        <v>247</v>
      </c>
      <c r="B47" s="136" t="s">
        <v>104</v>
      </c>
      <c r="C47" s="137" t="s">
        <v>122</v>
      </c>
      <c r="D47" s="137" t="s">
        <v>97</v>
      </c>
      <c r="E47" s="142">
        <v>1000000</v>
      </c>
      <c r="F47" s="143">
        <v>1000000</v>
      </c>
      <c r="G47" s="143">
        <v>0</v>
      </c>
      <c r="H47" s="143">
        <v>0</v>
      </c>
      <c r="I47" s="143">
        <v>0</v>
      </c>
      <c r="J47" s="142">
        <v>0</v>
      </c>
      <c r="K47" s="143">
        <v>0</v>
      </c>
      <c r="L47" s="143">
        <v>0</v>
      </c>
      <c r="M47" s="143">
        <v>0</v>
      </c>
      <c r="N47" s="143">
        <v>0</v>
      </c>
      <c r="O47" s="143">
        <v>0</v>
      </c>
      <c r="P47" s="142">
        <v>1000000</v>
      </c>
    </row>
    <row r="48" spans="1:16" ht="48" customHeight="1">
      <c r="A48" s="136" t="s">
        <v>248</v>
      </c>
      <c r="B48" s="136" t="s">
        <v>105</v>
      </c>
      <c r="C48" s="137" t="s">
        <v>122</v>
      </c>
      <c r="D48" s="137" t="s">
        <v>154</v>
      </c>
      <c r="E48" s="142">
        <v>200000</v>
      </c>
      <c r="F48" s="143">
        <v>200000</v>
      </c>
      <c r="G48" s="143">
        <v>0</v>
      </c>
      <c r="H48" s="143">
        <v>0</v>
      </c>
      <c r="I48" s="143">
        <v>0</v>
      </c>
      <c r="J48" s="142">
        <v>0</v>
      </c>
      <c r="K48" s="143">
        <v>0</v>
      </c>
      <c r="L48" s="143">
        <v>0</v>
      </c>
      <c r="M48" s="143">
        <v>0</v>
      </c>
      <c r="N48" s="143">
        <v>0</v>
      </c>
      <c r="O48" s="143">
        <v>0</v>
      </c>
      <c r="P48" s="142">
        <v>200000</v>
      </c>
    </row>
    <row r="49" spans="1:16" ht="31.5">
      <c r="A49" s="136" t="s">
        <v>249</v>
      </c>
      <c r="B49" s="136" t="s">
        <v>155</v>
      </c>
      <c r="C49" s="137" t="s">
        <v>122</v>
      </c>
      <c r="D49" s="137" t="s">
        <v>98</v>
      </c>
      <c r="E49" s="142">
        <v>6000000</v>
      </c>
      <c r="F49" s="143">
        <v>6000000</v>
      </c>
      <c r="G49" s="143">
        <v>0</v>
      </c>
      <c r="H49" s="143">
        <v>0</v>
      </c>
      <c r="I49" s="143">
        <v>0</v>
      </c>
      <c r="J49" s="142">
        <v>0</v>
      </c>
      <c r="K49" s="143">
        <v>0</v>
      </c>
      <c r="L49" s="143">
        <v>0</v>
      </c>
      <c r="M49" s="143">
        <v>0</v>
      </c>
      <c r="N49" s="143">
        <v>0</v>
      </c>
      <c r="O49" s="143">
        <v>0</v>
      </c>
      <c r="P49" s="142">
        <v>6000000</v>
      </c>
    </row>
    <row r="50" spans="1:16" ht="63" customHeight="1">
      <c r="A50" s="136" t="s">
        <v>250</v>
      </c>
      <c r="B50" s="136" t="s">
        <v>251</v>
      </c>
      <c r="C50" s="137" t="s">
        <v>122</v>
      </c>
      <c r="D50" s="137" t="s">
        <v>252</v>
      </c>
      <c r="E50" s="142">
        <v>71300</v>
      </c>
      <c r="F50" s="143">
        <v>71300</v>
      </c>
      <c r="G50" s="143">
        <v>0</v>
      </c>
      <c r="H50" s="143">
        <v>0</v>
      </c>
      <c r="I50" s="143">
        <v>0</v>
      </c>
      <c r="J50" s="142">
        <v>0</v>
      </c>
      <c r="K50" s="143">
        <v>0</v>
      </c>
      <c r="L50" s="143">
        <v>0</v>
      </c>
      <c r="M50" s="143">
        <v>0</v>
      </c>
      <c r="N50" s="143">
        <v>0</v>
      </c>
      <c r="O50" s="143">
        <v>0</v>
      </c>
      <c r="P50" s="142">
        <v>71300</v>
      </c>
    </row>
    <row r="51" spans="1:16" ht="77.25" customHeight="1">
      <c r="A51" s="136" t="s">
        <v>371</v>
      </c>
      <c r="B51" s="136" t="s">
        <v>372</v>
      </c>
      <c r="C51" s="137" t="s">
        <v>121</v>
      </c>
      <c r="D51" s="137" t="s">
        <v>373</v>
      </c>
      <c r="E51" s="142">
        <v>30121</v>
      </c>
      <c r="F51" s="143">
        <v>30121</v>
      </c>
      <c r="G51" s="143">
        <v>0</v>
      </c>
      <c r="H51" s="143">
        <v>0</v>
      </c>
      <c r="I51" s="143">
        <v>0</v>
      </c>
      <c r="J51" s="142">
        <v>0</v>
      </c>
      <c r="K51" s="143">
        <v>0</v>
      </c>
      <c r="L51" s="143">
        <v>0</v>
      </c>
      <c r="M51" s="143">
        <v>0</v>
      </c>
      <c r="N51" s="143">
        <v>0</v>
      </c>
      <c r="O51" s="143">
        <v>0</v>
      </c>
      <c r="P51" s="142">
        <v>30121</v>
      </c>
    </row>
    <row r="52" spans="1:16" ht="63">
      <c r="A52" s="136" t="s">
        <v>253</v>
      </c>
      <c r="B52" s="136" t="s">
        <v>124</v>
      </c>
      <c r="C52" s="137" t="s">
        <v>67</v>
      </c>
      <c r="D52" s="137" t="s">
        <v>156</v>
      </c>
      <c r="E52" s="142">
        <v>4023097</v>
      </c>
      <c r="F52" s="143">
        <v>4023097</v>
      </c>
      <c r="G52" s="143">
        <v>3113797</v>
      </c>
      <c r="H52" s="143">
        <v>74081</v>
      </c>
      <c r="I52" s="143">
        <v>0</v>
      </c>
      <c r="J52" s="142">
        <v>310300</v>
      </c>
      <c r="K52" s="143">
        <v>300000</v>
      </c>
      <c r="L52" s="143">
        <v>10300</v>
      </c>
      <c r="M52" s="143">
        <v>5000</v>
      </c>
      <c r="N52" s="143">
        <v>0</v>
      </c>
      <c r="O52" s="143">
        <v>300000</v>
      </c>
      <c r="P52" s="142">
        <v>4333397</v>
      </c>
    </row>
    <row r="53" spans="1:16" ht="31.5">
      <c r="A53" s="136" t="s">
        <v>254</v>
      </c>
      <c r="B53" s="136" t="s">
        <v>125</v>
      </c>
      <c r="C53" s="137" t="s">
        <v>66</v>
      </c>
      <c r="D53" s="137" t="s">
        <v>255</v>
      </c>
      <c r="E53" s="142">
        <v>2209311</v>
      </c>
      <c r="F53" s="143">
        <v>2209311</v>
      </c>
      <c r="G53" s="143">
        <v>1484362</v>
      </c>
      <c r="H53" s="143">
        <v>227398</v>
      </c>
      <c r="I53" s="143">
        <v>0</v>
      </c>
      <c r="J53" s="142">
        <v>321008</v>
      </c>
      <c r="K53" s="143">
        <v>0</v>
      </c>
      <c r="L53" s="143">
        <v>321008</v>
      </c>
      <c r="M53" s="143">
        <v>198366</v>
      </c>
      <c r="N53" s="143">
        <v>22000</v>
      </c>
      <c r="O53" s="143">
        <v>0</v>
      </c>
      <c r="P53" s="142">
        <v>2530319</v>
      </c>
    </row>
    <row r="54" spans="1:16" ht="60" customHeight="1">
      <c r="A54" s="136" t="s">
        <v>256</v>
      </c>
      <c r="B54" s="136" t="s">
        <v>157</v>
      </c>
      <c r="C54" s="137" t="s">
        <v>123</v>
      </c>
      <c r="D54" s="137" t="s">
        <v>158</v>
      </c>
      <c r="E54" s="142">
        <v>747193</v>
      </c>
      <c r="F54" s="143">
        <v>747193</v>
      </c>
      <c r="G54" s="143">
        <v>592767</v>
      </c>
      <c r="H54" s="143">
        <v>7456</v>
      </c>
      <c r="I54" s="143">
        <v>0</v>
      </c>
      <c r="J54" s="142">
        <v>0</v>
      </c>
      <c r="K54" s="143">
        <v>0</v>
      </c>
      <c r="L54" s="143">
        <v>0</v>
      </c>
      <c r="M54" s="143">
        <v>0</v>
      </c>
      <c r="N54" s="143">
        <v>0</v>
      </c>
      <c r="O54" s="143">
        <v>0</v>
      </c>
      <c r="P54" s="142">
        <v>747193</v>
      </c>
    </row>
    <row r="55" spans="1:16" ht="30.75" customHeight="1">
      <c r="A55" s="136" t="s">
        <v>257</v>
      </c>
      <c r="B55" s="136" t="s">
        <v>258</v>
      </c>
      <c r="C55" s="137" t="s">
        <v>123</v>
      </c>
      <c r="D55" s="137" t="s">
        <v>259</v>
      </c>
      <c r="E55" s="142">
        <v>10000</v>
      </c>
      <c r="F55" s="143">
        <v>10000</v>
      </c>
      <c r="G55" s="143">
        <v>0</v>
      </c>
      <c r="H55" s="143">
        <v>0</v>
      </c>
      <c r="I55" s="143">
        <v>0</v>
      </c>
      <c r="J55" s="142">
        <v>0</v>
      </c>
      <c r="K55" s="143">
        <v>0</v>
      </c>
      <c r="L55" s="143">
        <v>0</v>
      </c>
      <c r="M55" s="143">
        <v>0</v>
      </c>
      <c r="N55" s="143">
        <v>0</v>
      </c>
      <c r="O55" s="143">
        <v>0</v>
      </c>
      <c r="P55" s="142">
        <v>10000</v>
      </c>
    </row>
    <row r="56" spans="1:16" ht="63">
      <c r="A56" s="136" t="s">
        <v>374</v>
      </c>
      <c r="B56" s="136" t="s">
        <v>281</v>
      </c>
      <c r="C56" s="137" t="s">
        <v>123</v>
      </c>
      <c r="D56" s="137" t="s">
        <v>282</v>
      </c>
      <c r="E56" s="142">
        <v>150000</v>
      </c>
      <c r="F56" s="143">
        <v>150000</v>
      </c>
      <c r="G56" s="143">
        <v>0</v>
      </c>
      <c r="H56" s="143">
        <v>0</v>
      </c>
      <c r="I56" s="143">
        <v>0</v>
      </c>
      <c r="J56" s="142">
        <v>0</v>
      </c>
      <c r="K56" s="143">
        <v>0</v>
      </c>
      <c r="L56" s="143">
        <v>0</v>
      </c>
      <c r="M56" s="143">
        <v>0</v>
      </c>
      <c r="N56" s="143">
        <v>0</v>
      </c>
      <c r="O56" s="143">
        <v>0</v>
      </c>
      <c r="P56" s="142">
        <v>150000</v>
      </c>
    </row>
    <row r="57" spans="1:16" s="19" customFormat="1" ht="82.5" customHeight="1">
      <c r="A57" s="136" t="s">
        <v>260</v>
      </c>
      <c r="B57" s="136" t="s">
        <v>261</v>
      </c>
      <c r="C57" s="137" t="s">
        <v>66</v>
      </c>
      <c r="D57" s="137" t="s">
        <v>262</v>
      </c>
      <c r="E57" s="142">
        <v>859900</v>
      </c>
      <c r="F57" s="143">
        <v>859900</v>
      </c>
      <c r="G57" s="143">
        <v>0</v>
      </c>
      <c r="H57" s="143">
        <v>0</v>
      </c>
      <c r="I57" s="143">
        <v>0</v>
      </c>
      <c r="J57" s="142">
        <v>0</v>
      </c>
      <c r="K57" s="143">
        <v>0</v>
      </c>
      <c r="L57" s="143">
        <v>0</v>
      </c>
      <c r="M57" s="143">
        <v>0</v>
      </c>
      <c r="N57" s="143">
        <v>0</v>
      </c>
      <c r="O57" s="143">
        <v>0</v>
      </c>
      <c r="P57" s="142">
        <v>859900</v>
      </c>
    </row>
    <row r="58" spans="1:16" ht="70.5" customHeight="1">
      <c r="A58" s="136" t="s">
        <v>375</v>
      </c>
      <c r="B58" s="136" t="s">
        <v>376</v>
      </c>
      <c r="C58" s="137" t="s">
        <v>66</v>
      </c>
      <c r="D58" s="137" t="s">
        <v>377</v>
      </c>
      <c r="E58" s="142">
        <v>20459</v>
      </c>
      <c r="F58" s="143">
        <v>20459</v>
      </c>
      <c r="G58" s="143">
        <v>0</v>
      </c>
      <c r="H58" s="143">
        <v>0</v>
      </c>
      <c r="I58" s="143">
        <v>0</v>
      </c>
      <c r="J58" s="142">
        <v>0</v>
      </c>
      <c r="K58" s="143">
        <v>0</v>
      </c>
      <c r="L58" s="143">
        <v>0</v>
      </c>
      <c r="M58" s="143">
        <v>0</v>
      </c>
      <c r="N58" s="143">
        <v>0</v>
      </c>
      <c r="O58" s="143">
        <v>0</v>
      </c>
      <c r="P58" s="142">
        <v>20459</v>
      </c>
    </row>
    <row r="59" spans="1:16" ht="32.25" customHeight="1">
      <c r="A59" s="136" t="s">
        <v>378</v>
      </c>
      <c r="B59" s="136" t="s">
        <v>379</v>
      </c>
      <c r="C59" s="137" t="s">
        <v>66</v>
      </c>
      <c r="D59" s="137" t="s">
        <v>380</v>
      </c>
      <c r="E59" s="142">
        <v>200</v>
      </c>
      <c r="F59" s="143">
        <v>200</v>
      </c>
      <c r="G59" s="143">
        <v>0</v>
      </c>
      <c r="H59" s="143">
        <v>0</v>
      </c>
      <c r="I59" s="143">
        <v>0</v>
      </c>
      <c r="J59" s="142">
        <v>0</v>
      </c>
      <c r="K59" s="143">
        <v>0</v>
      </c>
      <c r="L59" s="143">
        <v>0</v>
      </c>
      <c r="M59" s="143">
        <v>0</v>
      </c>
      <c r="N59" s="143">
        <v>0</v>
      </c>
      <c r="O59" s="143">
        <v>0</v>
      </c>
      <c r="P59" s="142">
        <v>200</v>
      </c>
    </row>
    <row r="60" spans="1:16" ht="74.25" customHeight="1">
      <c r="A60" s="136" t="s">
        <v>263</v>
      </c>
      <c r="B60" s="136" t="s">
        <v>264</v>
      </c>
      <c r="C60" s="137" t="s">
        <v>65</v>
      </c>
      <c r="D60" s="137" t="s">
        <v>265</v>
      </c>
      <c r="E60" s="142">
        <v>36400</v>
      </c>
      <c r="F60" s="143">
        <v>36400</v>
      </c>
      <c r="G60" s="143">
        <v>0</v>
      </c>
      <c r="H60" s="143">
        <v>0</v>
      </c>
      <c r="I60" s="143">
        <v>0</v>
      </c>
      <c r="J60" s="142">
        <v>0</v>
      </c>
      <c r="K60" s="143">
        <v>0</v>
      </c>
      <c r="L60" s="143">
        <v>0</v>
      </c>
      <c r="M60" s="143">
        <v>0</v>
      </c>
      <c r="N60" s="143">
        <v>0</v>
      </c>
      <c r="O60" s="143">
        <v>0</v>
      </c>
      <c r="P60" s="142">
        <v>36400</v>
      </c>
    </row>
    <row r="61" spans="1:16" ht="205.5" customHeight="1">
      <c r="A61" s="136" t="s">
        <v>266</v>
      </c>
      <c r="B61" s="136" t="s">
        <v>159</v>
      </c>
      <c r="C61" s="137" t="s">
        <v>123</v>
      </c>
      <c r="D61" s="137" t="s">
        <v>483</v>
      </c>
      <c r="E61" s="142">
        <v>2830700</v>
      </c>
      <c r="F61" s="143">
        <v>2830700</v>
      </c>
      <c r="G61" s="143">
        <v>0</v>
      </c>
      <c r="H61" s="143">
        <v>0</v>
      </c>
      <c r="I61" s="143">
        <v>0</v>
      </c>
      <c r="J61" s="142">
        <v>0</v>
      </c>
      <c r="K61" s="143">
        <v>0</v>
      </c>
      <c r="L61" s="143">
        <v>0</v>
      </c>
      <c r="M61" s="143">
        <v>0</v>
      </c>
      <c r="N61" s="143">
        <v>0</v>
      </c>
      <c r="O61" s="143">
        <v>0</v>
      </c>
      <c r="P61" s="142">
        <v>2830700</v>
      </c>
    </row>
    <row r="62" spans="1:16" ht="31.5">
      <c r="A62" s="136" t="s">
        <v>267</v>
      </c>
      <c r="B62" s="136" t="s">
        <v>268</v>
      </c>
      <c r="C62" s="137" t="s">
        <v>13</v>
      </c>
      <c r="D62" s="137" t="s">
        <v>269</v>
      </c>
      <c r="E62" s="142">
        <v>2275332</v>
      </c>
      <c r="F62" s="143">
        <v>2275332</v>
      </c>
      <c r="G62" s="143">
        <v>1723279</v>
      </c>
      <c r="H62" s="143">
        <v>86061</v>
      </c>
      <c r="I62" s="143">
        <v>0</v>
      </c>
      <c r="J62" s="142">
        <v>0</v>
      </c>
      <c r="K62" s="143">
        <v>0</v>
      </c>
      <c r="L62" s="143">
        <v>0</v>
      </c>
      <c r="M62" s="143">
        <v>0</v>
      </c>
      <c r="N62" s="143">
        <v>0</v>
      </c>
      <c r="O62" s="143">
        <v>0</v>
      </c>
      <c r="P62" s="142">
        <v>2275332</v>
      </c>
    </row>
    <row r="63" spans="1:16" ht="31.5">
      <c r="A63" s="136" t="s">
        <v>270</v>
      </c>
      <c r="B63" s="136" t="s">
        <v>271</v>
      </c>
      <c r="C63" s="137" t="s">
        <v>13</v>
      </c>
      <c r="D63" s="137" t="s">
        <v>272</v>
      </c>
      <c r="E63" s="142">
        <v>660555</v>
      </c>
      <c r="F63" s="143">
        <v>660555</v>
      </c>
      <c r="G63" s="143">
        <v>0</v>
      </c>
      <c r="H63" s="143">
        <v>0</v>
      </c>
      <c r="I63" s="143">
        <v>0</v>
      </c>
      <c r="J63" s="142">
        <v>0</v>
      </c>
      <c r="K63" s="143">
        <v>0</v>
      </c>
      <c r="L63" s="143">
        <v>0</v>
      </c>
      <c r="M63" s="143">
        <v>0</v>
      </c>
      <c r="N63" s="143">
        <v>0</v>
      </c>
      <c r="O63" s="143">
        <v>0</v>
      </c>
      <c r="P63" s="142">
        <v>660555</v>
      </c>
    </row>
    <row r="64" spans="1:16" s="19" customFormat="1" ht="15.75">
      <c r="A64" s="135" t="s">
        <v>273</v>
      </c>
      <c r="B64" s="134"/>
      <c r="C64" s="130"/>
      <c r="D64" s="139" t="s">
        <v>0</v>
      </c>
      <c r="E64" s="141">
        <v>1384836</v>
      </c>
      <c r="F64" s="38">
        <v>1384836</v>
      </c>
      <c r="G64" s="38">
        <v>1068193</v>
      </c>
      <c r="H64" s="38">
        <v>18990</v>
      </c>
      <c r="I64" s="38">
        <v>0</v>
      </c>
      <c r="J64" s="141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141">
        <v>1384836</v>
      </c>
    </row>
    <row r="65" spans="1:16" ht="15.75">
      <c r="A65" s="135" t="s">
        <v>274</v>
      </c>
      <c r="B65" s="134"/>
      <c r="C65" s="130"/>
      <c r="D65" s="139" t="s">
        <v>0</v>
      </c>
      <c r="E65" s="141">
        <v>1384836</v>
      </c>
      <c r="F65" s="38">
        <v>1384836</v>
      </c>
      <c r="G65" s="38">
        <v>1068193</v>
      </c>
      <c r="H65" s="38">
        <v>18990</v>
      </c>
      <c r="I65" s="38">
        <v>0</v>
      </c>
      <c r="J65" s="141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141">
        <v>1384836</v>
      </c>
    </row>
    <row r="66" spans="1:16" ht="60" customHeight="1">
      <c r="A66" s="136" t="s">
        <v>275</v>
      </c>
      <c r="B66" s="136" t="s">
        <v>136</v>
      </c>
      <c r="C66" s="137" t="s">
        <v>112</v>
      </c>
      <c r="D66" s="137" t="s">
        <v>137</v>
      </c>
      <c r="E66" s="142">
        <v>1349836</v>
      </c>
      <c r="F66" s="143">
        <v>1349836</v>
      </c>
      <c r="G66" s="143">
        <v>1068193</v>
      </c>
      <c r="H66" s="143">
        <v>18990</v>
      </c>
      <c r="I66" s="143">
        <v>0</v>
      </c>
      <c r="J66" s="142">
        <v>0</v>
      </c>
      <c r="K66" s="143">
        <v>0</v>
      </c>
      <c r="L66" s="143">
        <v>0</v>
      </c>
      <c r="M66" s="143">
        <v>0</v>
      </c>
      <c r="N66" s="143">
        <v>0</v>
      </c>
      <c r="O66" s="143">
        <v>0</v>
      </c>
      <c r="P66" s="142">
        <v>1349836</v>
      </c>
    </row>
    <row r="67" spans="1:16" ht="31.5">
      <c r="A67" s="136" t="s">
        <v>276</v>
      </c>
      <c r="B67" s="136" t="s">
        <v>106</v>
      </c>
      <c r="C67" s="137" t="s">
        <v>123</v>
      </c>
      <c r="D67" s="137" t="s">
        <v>162</v>
      </c>
      <c r="E67" s="142">
        <v>35000</v>
      </c>
      <c r="F67" s="143">
        <v>35000</v>
      </c>
      <c r="G67" s="143">
        <v>0</v>
      </c>
      <c r="H67" s="143">
        <v>0</v>
      </c>
      <c r="I67" s="143">
        <v>0</v>
      </c>
      <c r="J67" s="142">
        <v>0</v>
      </c>
      <c r="K67" s="143">
        <v>0</v>
      </c>
      <c r="L67" s="143">
        <v>0</v>
      </c>
      <c r="M67" s="143">
        <v>0</v>
      </c>
      <c r="N67" s="143">
        <v>0</v>
      </c>
      <c r="O67" s="143">
        <v>0</v>
      </c>
      <c r="P67" s="142">
        <v>35000</v>
      </c>
    </row>
    <row r="68" spans="1:16" ht="84" customHeight="1">
      <c r="A68" s="135" t="s">
        <v>277</v>
      </c>
      <c r="B68" s="134"/>
      <c r="C68" s="130"/>
      <c r="D68" s="139" t="s">
        <v>1</v>
      </c>
      <c r="E68" s="141">
        <v>27221606</v>
      </c>
      <c r="F68" s="38">
        <v>27221606</v>
      </c>
      <c r="G68" s="38">
        <v>15680874</v>
      </c>
      <c r="H68" s="38">
        <v>1831425</v>
      </c>
      <c r="I68" s="38">
        <v>0</v>
      </c>
      <c r="J68" s="141">
        <v>2856849</v>
      </c>
      <c r="K68" s="38">
        <v>2538014</v>
      </c>
      <c r="L68" s="38">
        <v>318835</v>
      </c>
      <c r="M68" s="38">
        <v>255541</v>
      </c>
      <c r="N68" s="38">
        <v>5075</v>
      </c>
      <c r="O68" s="38">
        <v>2538014</v>
      </c>
      <c r="P68" s="141">
        <v>30078455</v>
      </c>
    </row>
    <row r="69" spans="1:16" ht="31.5">
      <c r="A69" s="135" t="s">
        <v>278</v>
      </c>
      <c r="B69" s="134"/>
      <c r="C69" s="130"/>
      <c r="D69" s="139" t="s">
        <v>1</v>
      </c>
      <c r="E69" s="141">
        <v>27221606</v>
      </c>
      <c r="F69" s="38">
        <v>27221606</v>
      </c>
      <c r="G69" s="38">
        <v>15680874</v>
      </c>
      <c r="H69" s="38">
        <v>1831425</v>
      </c>
      <c r="I69" s="38">
        <v>0</v>
      </c>
      <c r="J69" s="141">
        <v>2856849</v>
      </c>
      <c r="K69" s="38">
        <v>2538014</v>
      </c>
      <c r="L69" s="38">
        <v>318835</v>
      </c>
      <c r="M69" s="38">
        <v>255541</v>
      </c>
      <c r="N69" s="38">
        <v>5075</v>
      </c>
      <c r="O69" s="38">
        <v>2538014</v>
      </c>
      <c r="P69" s="141">
        <v>30078455</v>
      </c>
    </row>
    <row r="70" spans="1:16" s="19" customFormat="1" ht="56.25" customHeight="1">
      <c r="A70" s="136" t="s">
        <v>279</v>
      </c>
      <c r="B70" s="136" t="s">
        <v>136</v>
      </c>
      <c r="C70" s="137" t="s">
        <v>112</v>
      </c>
      <c r="D70" s="137" t="s">
        <v>137</v>
      </c>
      <c r="E70" s="142">
        <v>1013333</v>
      </c>
      <c r="F70" s="143">
        <v>1013333</v>
      </c>
      <c r="G70" s="143">
        <v>798964</v>
      </c>
      <c r="H70" s="143">
        <v>13418</v>
      </c>
      <c r="I70" s="143">
        <v>0</v>
      </c>
      <c r="J70" s="142">
        <v>0</v>
      </c>
      <c r="K70" s="143">
        <v>0</v>
      </c>
      <c r="L70" s="143">
        <v>0</v>
      </c>
      <c r="M70" s="143">
        <v>0</v>
      </c>
      <c r="N70" s="143">
        <v>0</v>
      </c>
      <c r="O70" s="143">
        <v>0</v>
      </c>
      <c r="P70" s="142">
        <v>1013333</v>
      </c>
    </row>
    <row r="71" spans="1:16" ht="53.25" customHeight="1">
      <c r="A71" s="136" t="s">
        <v>280</v>
      </c>
      <c r="B71" s="136" t="s">
        <v>163</v>
      </c>
      <c r="C71" s="137" t="s">
        <v>116</v>
      </c>
      <c r="D71" s="137" t="s">
        <v>164</v>
      </c>
      <c r="E71" s="142">
        <v>6237552</v>
      </c>
      <c r="F71" s="143">
        <v>6237552</v>
      </c>
      <c r="G71" s="143">
        <v>4855475</v>
      </c>
      <c r="H71" s="143">
        <v>214054</v>
      </c>
      <c r="I71" s="143">
        <v>0</v>
      </c>
      <c r="J71" s="142">
        <v>311760</v>
      </c>
      <c r="K71" s="143">
        <v>0</v>
      </c>
      <c r="L71" s="143">
        <v>311760</v>
      </c>
      <c r="M71" s="143">
        <v>255541</v>
      </c>
      <c r="N71" s="143">
        <v>0</v>
      </c>
      <c r="O71" s="143">
        <v>0</v>
      </c>
      <c r="P71" s="142">
        <v>6549312</v>
      </c>
    </row>
    <row r="72" spans="1:16" ht="28.5" customHeight="1">
      <c r="A72" s="136" t="s">
        <v>283</v>
      </c>
      <c r="B72" s="136" t="s">
        <v>100</v>
      </c>
      <c r="C72" s="137" t="s">
        <v>165</v>
      </c>
      <c r="D72" s="137" t="s">
        <v>166</v>
      </c>
      <c r="E72" s="142">
        <v>6086297</v>
      </c>
      <c r="F72" s="143">
        <v>6086297</v>
      </c>
      <c r="G72" s="143">
        <v>4334319</v>
      </c>
      <c r="H72" s="143">
        <v>563950</v>
      </c>
      <c r="I72" s="143">
        <v>0</v>
      </c>
      <c r="J72" s="142">
        <v>0</v>
      </c>
      <c r="K72" s="143">
        <v>0</v>
      </c>
      <c r="L72" s="143">
        <v>0</v>
      </c>
      <c r="M72" s="143">
        <v>0</v>
      </c>
      <c r="N72" s="143">
        <v>0</v>
      </c>
      <c r="O72" s="143">
        <v>0</v>
      </c>
      <c r="P72" s="142">
        <v>6086297</v>
      </c>
    </row>
    <row r="73" spans="1:16" ht="28.5" customHeight="1">
      <c r="A73" s="136" t="s">
        <v>284</v>
      </c>
      <c r="B73" s="136" t="s">
        <v>167</v>
      </c>
      <c r="C73" s="137" t="s">
        <v>165</v>
      </c>
      <c r="D73" s="137" t="s">
        <v>168</v>
      </c>
      <c r="E73" s="142">
        <v>628594</v>
      </c>
      <c r="F73" s="143">
        <v>628594</v>
      </c>
      <c r="G73" s="143">
        <v>426821</v>
      </c>
      <c r="H73" s="143">
        <v>70729</v>
      </c>
      <c r="I73" s="143">
        <v>0</v>
      </c>
      <c r="J73" s="142">
        <v>0</v>
      </c>
      <c r="K73" s="143">
        <v>0</v>
      </c>
      <c r="L73" s="143">
        <v>0</v>
      </c>
      <c r="M73" s="143">
        <v>0</v>
      </c>
      <c r="N73" s="143">
        <v>0</v>
      </c>
      <c r="O73" s="143">
        <v>0</v>
      </c>
      <c r="P73" s="142">
        <v>628594</v>
      </c>
    </row>
    <row r="74" spans="1:16" ht="41.25" customHeight="1">
      <c r="A74" s="136" t="s">
        <v>285</v>
      </c>
      <c r="B74" s="136" t="s">
        <v>107</v>
      </c>
      <c r="C74" s="137" t="s">
        <v>126</v>
      </c>
      <c r="D74" s="137" t="s">
        <v>169</v>
      </c>
      <c r="E74" s="142">
        <v>1035524</v>
      </c>
      <c r="F74" s="143">
        <v>1035524</v>
      </c>
      <c r="G74" s="143">
        <v>513536</v>
      </c>
      <c r="H74" s="143">
        <v>305156</v>
      </c>
      <c r="I74" s="143">
        <v>0</v>
      </c>
      <c r="J74" s="142">
        <v>0</v>
      </c>
      <c r="K74" s="143">
        <v>0</v>
      </c>
      <c r="L74" s="143">
        <v>0</v>
      </c>
      <c r="M74" s="143">
        <v>0</v>
      </c>
      <c r="N74" s="143">
        <v>0</v>
      </c>
      <c r="O74" s="143">
        <v>0</v>
      </c>
      <c r="P74" s="142">
        <v>1035524</v>
      </c>
    </row>
    <row r="75" spans="1:16" ht="31.5">
      <c r="A75" s="136" t="s">
        <v>286</v>
      </c>
      <c r="B75" s="136" t="s">
        <v>287</v>
      </c>
      <c r="C75" s="137" t="s">
        <v>127</v>
      </c>
      <c r="D75" s="137" t="s">
        <v>288</v>
      </c>
      <c r="E75" s="142">
        <v>4486072</v>
      </c>
      <c r="F75" s="143">
        <v>4486072</v>
      </c>
      <c r="G75" s="143">
        <v>735702</v>
      </c>
      <c r="H75" s="143">
        <v>21280</v>
      </c>
      <c r="I75" s="143">
        <v>0</v>
      </c>
      <c r="J75" s="142">
        <v>10000</v>
      </c>
      <c r="K75" s="143">
        <v>10000</v>
      </c>
      <c r="L75" s="143">
        <v>0</v>
      </c>
      <c r="M75" s="143">
        <v>0</v>
      </c>
      <c r="N75" s="143">
        <v>0</v>
      </c>
      <c r="O75" s="143">
        <v>10000</v>
      </c>
      <c r="P75" s="142">
        <v>4496072</v>
      </c>
    </row>
    <row r="76" spans="1:16" s="19" customFormat="1" ht="30.75" customHeight="1">
      <c r="A76" s="136" t="s">
        <v>289</v>
      </c>
      <c r="B76" s="136" t="s">
        <v>290</v>
      </c>
      <c r="C76" s="137" t="s">
        <v>127</v>
      </c>
      <c r="D76" s="137" t="s">
        <v>291</v>
      </c>
      <c r="E76" s="142">
        <v>60000</v>
      </c>
      <c r="F76" s="143">
        <v>60000</v>
      </c>
      <c r="G76" s="143">
        <v>0</v>
      </c>
      <c r="H76" s="143">
        <v>0</v>
      </c>
      <c r="I76" s="143">
        <v>0</v>
      </c>
      <c r="J76" s="142">
        <v>0</v>
      </c>
      <c r="K76" s="143">
        <v>0</v>
      </c>
      <c r="L76" s="143">
        <v>0</v>
      </c>
      <c r="M76" s="143">
        <v>0</v>
      </c>
      <c r="N76" s="143">
        <v>0</v>
      </c>
      <c r="O76" s="143">
        <v>0</v>
      </c>
      <c r="P76" s="142">
        <v>60000</v>
      </c>
    </row>
    <row r="77" spans="1:16" ht="31.5">
      <c r="A77" s="136" t="s">
        <v>292</v>
      </c>
      <c r="B77" s="136" t="s">
        <v>108</v>
      </c>
      <c r="C77" s="137" t="s">
        <v>118</v>
      </c>
      <c r="D77" s="137" t="s">
        <v>170</v>
      </c>
      <c r="E77" s="142">
        <v>116661</v>
      </c>
      <c r="F77" s="143">
        <v>116661</v>
      </c>
      <c r="G77" s="143">
        <v>0</v>
      </c>
      <c r="H77" s="143">
        <v>0</v>
      </c>
      <c r="I77" s="143">
        <v>0</v>
      </c>
      <c r="J77" s="142">
        <v>0</v>
      </c>
      <c r="K77" s="143">
        <v>0</v>
      </c>
      <c r="L77" s="143">
        <v>0</v>
      </c>
      <c r="M77" s="143">
        <v>0</v>
      </c>
      <c r="N77" s="143">
        <v>0</v>
      </c>
      <c r="O77" s="143">
        <v>0</v>
      </c>
      <c r="P77" s="142">
        <v>116661</v>
      </c>
    </row>
    <row r="78" spans="1:16" ht="31.5">
      <c r="A78" s="136" t="s">
        <v>293</v>
      </c>
      <c r="B78" s="136" t="s">
        <v>294</v>
      </c>
      <c r="C78" s="137" t="s">
        <v>118</v>
      </c>
      <c r="D78" s="137" t="s">
        <v>295</v>
      </c>
      <c r="E78" s="142">
        <v>46137</v>
      </c>
      <c r="F78" s="143">
        <v>46137</v>
      </c>
      <c r="G78" s="143">
        <v>0</v>
      </c>
      <c r="H78" s="143">
        <v>0</v>
      </c>
      <c r="I78" s="143">
        <v>0</v>
      </c>
      <c r="J78" s="142">
        <v>0</v>
      </c>
      <c r="K78" s="143">
        <v>0</v>
      </c>
      <c r="L78" s="143">
        <v>0</v>
      </c>
      <c r="M78" s="143">
        <v>0</v>
      </c>
      <c r="N78" s="143">
        <v>0</v>
      </c>
      <c r="O78" s="143">
        <v>0</v>
      </c>
      <c r="P78" s="142">
        <v>46137</v>
      </c>
    </row>
    <row r="79" spans="1:16" ht="31.5">
      <c r="A79" s="136" t="s">
        <v>296</v>
      </c>
      <c r="B79" s="136" t="s">
        <v>171</v>
      </c>
      <c r="C79" s="137" t="s">
        <v>118</v>
      </c>
      <c r="D79" s="137" t="s">
        <v>172</v>
      </c>
      <c r="E79" s="142">
        <v>6001054</v>
      </c>
      <c r="F79" s="143">
        <v>6001054</v>
      </c>
      <c r="G79" s="143">
        <v>3890982</v>
      </c>
      <c r="H79" s="143">
        <v>642838</v>
      </c>
      <c r="I79" s="143">
        <v>0</v>
      </c>
      <c r="J79" s="142">
        <v>7075</v>
      </c>
      <c r="K79" s="143">
        <v>0</v>
      </c>
      <c r="L79" s="143">
        <v>7075</v>
      </c>
      <c r="M79" s="143">
        <v>0</v>
      </c>
      <c r="N79" s="143">
        <v>5075</v>
      </c>
      <c r="O79" s="143">
        <v>0</v>
      </c>
      <c r="P79" s="142">
        <v>6008129</v>
      </c>
    </row>
    <row r="80" spans="1:16" ht="30.75" customHeight="1">
      <c r="A80" s="136" t="s">
        <v>297</v>
      </c>
      <c r="B80" s="136" t="s">
        <v>173</v>
      </c>
      <c r="C80" s="137" t="s">
        <v>118</v>
      </c>
      <c r="D80" s="137" t="s">
        <v>174</v>
      </c>
      <c r="E80" s="142">
        <v>875000</v>
      </c>
      <c r="F80" s="143">
        <v>875000</v>
      </c>
      <c r="G80" s="143">
        <v>0</v>
      </c>
      <c r="H80" s="143">
        <v>0</v>
      </c>
      <c r="I80" s="143">
        <v>0</v>
      </c>
      <c r="J80" s="142">
        <v>0</v>
      </c>
      <c r="K80" s="143">
        <v>0</v>
      </c>
      <c r="L80" s="143">
        <v>0</v>
      </c>
      <c r="M80" s="143">
        <v>0</v>
      </c>
      <c r="N80" s="143">
        <v>0</v>
      </c>
      <c r="O80" s="143">
        <v>0</v>
      </c>
      <c r="P80" s="142">
        <v>875000</v>
      </c>
    </row>
    <row r="81" spans="1:16" ht="47.25">
      <c r="A81" s="136" t="s">
        <v>298</v>
      </c>
      <c r="B81" s="136" t="s">
        <v>175</v>
      </c>
      <c r="C81" s="137" t="s">
        <v>118</v>
      </c>
      <c r="D81" s="137" t="s">
        <v>176</v>
      </c>
      <c r="E81" s="142">
        <v>635382</v>
      </c>
      <c r="F81" s="143">
        <v>635382</v>
      </c>
      <c r="G81" s="143">
        <v>125075</v>
      </c>
      <c r="H81" s="143">
        <v>0</v>
      </c>
      <c r="I81" s="143">
        <v>0</v>
      </c>
      <c r="J81" s="142">
        <v>0</v>
      </c>
      <c r="K81" s="143">
        <v>0</v>
      </c>
      <c r="L81" s="143">
        <v>0</v>
      </c>
      <c r="M81" s="143">
        <v>0</v>
      </c>
      <c r="N81" s="143">
        <v>0</v>
      </c>
      <c r="O81" s="143">
        <v>0</v>
      </c>
      <c r="P81" s="142">
        <v>635382</v>
      </c>
    </row>
    <row r="82" spans="1:16" ht="47.25">
      <c r="A82" s="118" t="s">
        <v>487</v>
      </c>
      <c r="B82" s="118" t="s">
        <v>488</v>
      </c>
      <c r="C82" s="119" t="s">
        <v>160</v>
      </c>
      <c r="D82" s="119" t="s">
        <v>489</v>
      </c>
      <c r="E82" s="142">
        <v>0</v>
      </c>
      <c r="F82" s="143">
        <v>0</v>
      </c>
      <c r="G82" s="143">
        <v>0</v>
      </c>
      <c r="H82" s="143">
        <v>0</v>
      </c>
      <c r="I82" s="143">
        <v>0</v>
      </c>
      <c r="J82" s="142">
        <v>2528014</v>
      </c>
      <c r="K82" s="143">
        <v>2528014</v>
      </c>
      <c r="L82" s="143">
        <v>0</v>
      </c>
      <c r="M82" s="143">
        <v>0</v>
      </c>
      <c r="N82" s="143">
        <v>0</v>
      </c>
      <c r="O82" s="143">
        <v>2528014</v>
      </c>
      <c r="P82" s="142">
        <v>2528014</v>
      </c>
    </row>
    <row r="83" spans="1:16" ht="31.5">
      <c r="A83" s="135" t="s">
        <v>299</v>
      </c>
      <c r="B83" s="134"/>
      <c r="C83" s="130"/>
      <c r="D83" s="139" t="s">
        <v>2</v>
      </c>
      <c r="E83" s="141">
        <v>30284474</v>
      </c>
      <c r="F83" s="38">
        <v>12794654</v>
      </c>
      <c r="G83" s="38">
        <v>2757929</v>
      </c>
      <c r="H83" s="38">
        <v>39969</v>
      </c>
      <c r="I83" s="38">
        <v>17489820</v>
      </c>
      <c r="J83" s="141">
        <v>3152073</v>
      </c>
      <c r="K83" s="38">
        <v>3081673</v>
      </c>
      <c r="L83" s="38">
        <v>70400</v>
      </c>
      <c r="M83" s="38">
        <v>0</v>
      </c>
      <c r="N83" s="38">
        <v>0</v>
      </c>
      <c r="O83" s="38">
        <v>3081673</v>
      </c>
      <c r="P83" s="141">
        <v>33436547</v>
      </c>
    </row>
    <row r="84" spans="1:16" ht="31.5">
      <c r="A84" s="135" t="s">
        <v>300</v>
      </c>
      <c r="B84" s="134"/>
      <c r="C84" s="130"/>
      <c r="D84" s="139" t="s">
        <v>2</v>
      </c>
      <c r="E84" s="141">
        <v>30284474</v>
      </c>
      <c r="F84" s="38">
        <v>12794654</v>
      </c>
      <c r="G84" s="38">
        <v>2757929</v>
      </c>
      <c r="H84" s="38">
        <v>39969</v>
      </c>
      <c r="I84" s="38">
        <v>17489820</v>
      </c>
      <c r="J84" s="141">
        <v>3152073</v>
      </c>
      <c r="K84" s="38">
        <v>3081673</v>
      </c>
      <c r="L84" s="38">
        <v>70400</v>
      </c>
      <c r="M84" s="38">
        <v>0</v>
      </c>
      <c r="N84" s="38">
        <v>0</v>
      </c>
      <c r="O84" s="38">
        <v>3081673</v>
      </c>
      <c r="P84" s="141">
        <v>33436547</v>
      </c>
    </row>
    <row r="85" spans="1:16" ht="63" customHeight="1">
      <c r="A85" s="136" t="s">
        <v>301</v>
      </c>
      <c r="B85" s="136" t="s">
        <v>136</v>
      </c>
      <c r="C85" s="137" t="s">
        <v>112</v>
      </c>
      <c r="D85" s="137" t="s">
        <v>137</v>
      </c>
      <c r="E85" s="142">
        <v>3569154</v>
      </c>
      <c r="F85" s="143">
        <v>3569154</v>
      </c>
      <c r="G85" s="143">
        <v>2757929</v>
      </c>
      <c r="H85" s="143">
        <v>39969</v>
      </c>
      <c r="I85" s="143">
        <v>0</v>
      </c>
      <c r="J85" s="142">
        <v>0</v>
      </c>
      <c r="K85" s="143">
        <v>0</v>
      </c>
      <c r="L85" s="143">
        <v>0</v>
      </c>
      <c r="M85" s="143">
        <v>0</v>
      </c>
      <c r="N85" s="143">
        <v>0</v>
      </c>
      <c r="O85" s="143">
        <v>0</v>
      </c>
      <c r="P85" s="142">
        <v>3569154</v>
      </c>
    </row>
    <row r="86" spans="1:16" ht="31.5">
      <c r="A86" s="136" t="s">
        <v>302</v>
      </c>
      <c r="B86" s="136" t="s">
        <v>177</v>
      </c>
      <c r="C86" s="137" t="s">
        <v>11</v>
      </c>
      <c r="D86" s="137" t="s">
        <v>303</v>
      </c>
      <c r="E86" s="142">
        <v>552000</v>
      </c>
      <c r="F86" s="143">
        <v>552000</v>
      </c>
      <c r="G86" s="143">
        <v>0</v>
      </c>
      <c r="H86" s="143">
        <v>0</v>
      </c>
      <c r="I86" s="143">
        <v>0</v>
      </c>
      <c r="J86" s="142">
        <v>198000</v>
      </c>
      <c r="K86" s="143">
        <v>198000</v>
      </c>
      <c r="L86" s="143">
        <v>0</v>
      </c>
      <c r="M86" s="143">
        <v>0</v>
      </c>
      <c r="N86" s="143">
        <v>0</v>
      </c>
      <c r="O86" s="143">
        <v>198000</v>
      </c>
      <c r="P86" s="142">
        <v>750000</v>
      </c>
    </row>
    <row r="87" spans="1:16" ht="47.25">
      <c r="A87" s="136" t="s">
        <v>304</v>
      </c>
      <c r="B87" s="136" t="s">
        <v>178</v>
      </c>
      <c r="C87" s="137" t="s">
        <v>11</v>
      </c>
      <c r="D87" s="137" t="s">
        <v>179</v>
      </c>
      <c r="E87" s="142">
        <v>17489820</v>
      </c>
      <c r="F87" s="143">
        <v>0</v>
      </c>
      <c r="G87" s="143">
        <v>0</v>
      </c>
      <c r="H87" s="143">
        <v>0</v>
      </c>
      <c r="I87" s="143">
        <v>17489820</v>
      </c>
      <c r="J87" s="142">
        <v>0</v>
      </c>
      <c r="K87" s="143">
        <v>0</v>
      </c>
      <c r="L87" s="143">
        <v>0</v>
      </c>
      <c r="M87" s="143">
        <v>0</v>
      </c>
      <c r="N87" s="143">
        <v>0</v>
      </c>
      <c r="O87" s="143">
        <v>0</v>
      </c>
      <c r="P87" s="142">
        <v>17489820</v>
      </c>
    </row>
    <row r="88" spans="1:16" ht="15.75">
      <c r="A88" s="136" t="s">
        <v>305</v>
      </c>
      <c r="B88" s="136" t="s">
        <v>180</v>
      </c>
      <c r="C88" s="137" t="s">
        <v>11</v>
      </c>
      <c r="D88" s="137" t="s">
        <v>181</v>
      </c>
      <c r="E88" s="142">
        <v>1868500</v>
      </c>
      <c r="F88" s="143">
        <v>1868500</v>
      </c>
      <c r="G88" s="143">
        <v>0</v>
      </c>
      <c r="H88" s="143">
        <v>0</v>
      </c>
      <c r="I88" s="143">
        <v>0</v>
      </c>
      <c r="J88" s="142">
        <v>972800</v>
      </c>
      <c r="K88" s="143">
        <v>972800</v>
      </c>
      <c r="L88" s="143">
        <v>0</v>
      </c>
      <c r="M88" s="143">
        <v>0</v>
      </c>
      <c r="N88" s="143">
        <v>0</v>
      </c>
      <c r="O88" s="143">
        <v>972800</v>
      </c>
      <c r="P88" s="142">
        <v>2841300</v>
      </c>
    </row>
    <row r="89" spans="1:16" s="19" customFormat="1" ht="31.5">
      <c r="A89" s="136" t="s">
        <v>306</v>
      </c>
      <c r="B89" s="136" t="s">
        <v>109</v>
      </c>
      <c r="C89" s="137" t="s">
        <v>128</v>
      </c>
      <c r="D89" s="137" t="s">
        <v>182</v>
      </c>
      <c r="E89" s="142">
        <v>60000</v>
      </c>
      <c r="F89" s="143">
        <v>60000</v>
      </c>
      <c r="G89" s="143">
        <v>0</v>
      </c>
      <c r="H89" s="143">
        <v>0</v>
      </c>
      <c r="I89" s="143">
        <v>0</v>
      </c>
      <c r="J89" s="142">
        <v>0</v>
      </c>
      <c r="K89" s="143">
        <v>0</v>
      </c>
      <c r="L89" s="143">
        <v>0</v>
      </c>
      <c r="M89" s="143">
        <v>0</v>
      </c>
      <c r="N89" s="143">
        <v>0</v>
      </c>
      <c r="O89" s="143">
        <v>0</v>
      </c>
      <c r="P89" s="142">
        <v>60000</v>
      </c>
    </row>
    <row r="90" spans="1:16" ht="15.75">
      <c r="A90" s="136" t="s">
        <v>307</v>
      </c>
      <c r="B90" s="136" t="s">
        <v>308</v>
      </c>
      <c r="C90" s="137" t="s">
        <v>183</v>
      </c>
      <c r="D90" s="137" t="s">
        <v>309</v>
      </c>
      <c r="E90" s="142">
        <v>0</v>
      </c>
      <c r="F90" s="143">
        <v>0</v>
      </c>
      <c r="G90" s="143">
        <v>0</v>
      </c>
      <c r="H90" s="143">
        <v>0</v>
      </c>
      <c r="I90" s="143">
        <v>0</v>
      </c>
      <c r="J90" s="142">
        <v>800000</v>
      </c>
      <c r="K90" s="143">
        <v>800000</v>
      </c>
      <c r="L90" s="143">
        <v>0</v>
      </c>
      <c r="M90" s="143">
        <v>0</v>
      </c>
      <c r="N90" s="143">
        <v>0</v>
      </c>
      <c r="O90" s="143">
        <v>800000</v>
      </c>
      <c r="P90" s="142">
        <v>800000</v>
      </c>
    </row>
    <row r="91" spans="1:16" ht="47.25">
      <c r="A91" s="136" t="s">
        <v>310</v>
      </c>
      <c r="B91" s="136" t="s">
        <v>184</v>
      </c>
      <c r="C91" s="137" t="s">
        <v>185</v>
      </c>
      <c r="D91" s="137" t="s">
        <v>186</v>
      </c>
      <c r="E91" s="142">
        <v>6725000</v>
      </c>
      <c r="F91" s="143">
        <v>6725000</v>
      </c>
      <c r="G91" s="143">
        <v>0</v>
      </c>
      <c r="H91" s="143">
        <v>0</v>
      </c>
      <c r="I91" s="143">
        <v>0</v>
      </c>
      <c r="J91" s="142">
        <v>1110873</v>
      </c>
      <c r="K91" s="143">
        <v>1110873</v>
      </c>
      <c r="L91" s="143">
        <v>0</v>
      </c>
      <c r="M91" s="143">
        <v>0</v>
      </c>
      <c r="N91" s="143">
        <v>0</v>
      </c>
      <c r="O91" s="143">
        <v>1110873</v>
      </c>
      <c r="P91" s="142">
        <v>7835873</v>
      </c>
    </row>
    <row r="92" spans="1:16" s="19" customFormat="1" ht="15.75">
      <c r="A92" s="136" t="s">
        <v>311</v>
      </c>
      <c r="B92" s="136" t="s">
        <v>187</v>
      </c>
      <c r="C92" s="137" t="s">
        <v>129</v>
      </c>
      <c r="D92" s="137" t="s">
        <v>188</v>
      </c>
      <c r="E92" s="142">
        <v>20000</v>
      </c>
      <c r="F92" s="143">
        <v>20000</v>
      </c>
      <c r="G92" s="143">
        <v>0</v>
      </c>
      <c r="H92" s="143">
        <v>0</v>
      </c>
      <c r="I92" s="143">
        <v>0</v>
      </c>
      <c r="J92" s="142">
        <v>0</v>
      </c>
      <c r="K92" s="143">
        <v>0</v>
      </c>
      <c r="L92" s="143">
        <v>0</v>
      </c>
      <c r="M92" s="143">
        <v>0</v>
      </c>
      <c r="N92" s="143">
        <v>0</v>
      </c>
      <c r="O92" s="143">
        <v>0</v>
      </c>
      <c r="P92" s="142">
        <v>20000</v>
      </c>
    </row>
    <row r="93" spans="1:16" ht="31.5">
      <c r="A93" s="136" t="s">
        <v>312</v>
      </c>
      <c r="B93" s="136" t="s">
        <v>189</v>
      </c>
      <c r="C93" s="137" t="s">
        <v>130</v>
      </c>
      <c r="D93" s="137" t="s">
        <v>99</v>
      </c>
      <c r="E93" s="142">
        <v>0</v>
      </c>
      <c r="F93" s="143">
        <v>0</v>
      </c>
      <c r="G93" s="143">
        <v>0</v>
      </c>
      <c r="H93" s="143">
        <v>0</v>
      </c>
      <c r="I93" s="143">
        <v>0</v>
      </c>
      <c r="J93" s="142">
        <v>70400</v>
      </c>
      <c r="K93" s="143">
        <v>0</v>
      </c>
      <c r="L93" s="143">
        <v>70400</v>
      </c>
      <c r="M93" s="143">
        <v>0</v>
      </c>
      <c r="N93" s="143">
        <v>0</v>
      </c>
      <c r="O93" s="143">
        <v>0</v>
      </c>
      <c r="P93" s="142">
        <v>70400</v>
      </c>
    </row>
    <row r="94" spans="1:16" ht="31.5">
      <c r="A94" s="135" t="s">
        <v>313</v>
      </c>
      <c r="B94" s="134"/>
      <c r="C94" s="130"/>
      <c r="D94" s="139" t="s">
        <v>3</v>
      </c>
      <c r="E94" s="141">
        <v>7154899</v>
      </c>
      <c r="F94" s="38">
        <v>7154899</v>
      </c>
      <c r="G94" s="38">
        <v>2642669</v>
      </c>
      <c r="H94" s="38">
        <v>48181</v>
      </c>
      <c r="I94" s="38">
        <v>0</v>
      </c>
      <c r="J94" s="141">
        <v>0</v>
      </c>
      <c r="K94" s="38">
        <v>0</v>
      </c>
      <c r="L94" s="38">
        <v>0</v>
      </c>
      <c r="M94" s="38">
        <v>0</v>
      </c>
      <c r="N94" s="38">
        <v>0</v>
      </c>
      <c r="O94" s="38">
        <v>0</v>
      </c>
      <c r="P94" s="141">
        <v>7154899</v>
      </c>
    </row>
    <row r="95" spans="1:16" s="19" customFormat="1" ht="31.5">
      <c r="A95" s="135" t="s">
        <v>314</v>
      </c>
      <c r="B95" s="134"/>
      <c r="C95" s="130"/>
      <c r="D95" s="139" t="s">
        <v>3</v>
      </c>
      <c r="E95" s="141">
        <v>7154899</v>
      </c>
      <c r="F95" s="38">
        <v>7154899</v>
      </c>
      <c r="G95" s="38">
        <v>2642669</v>
      </c>
      <c r="H95" s="38">
        <v>48181</v>
      </c>
      <c r="I95" s="38">
        <v>0</v>
      </c>
      <c r="J95" s="141">
        <v>0</v>
      </c>
      <c r="K95" s="38">
        <v>0</v>
      </c>
      <c r="L95" s="38">
        <v>0</v>
      </c>
      <c r="M95" s="38">
        <v>0</v>
      </c>
      <c r="N95" s="38">
        <v>0</v>
      </c>
      <c r="O95" s="38">
        <v>0</v>
      </c>
      <c r="P95" s="141">
        <v>7154899</v>
      </c>
    </row>
    <row r="96" spans="1:16" ht="63.75" customHeight="1">
      <c r="A96" s="136" t="s">
        <v>315</v>
      </c>
      <c r="B96" s="136" t="s">
        <v>136</v>
      </c>
      <c r="C96" s="137" t="s">
        <v>112</v>
      </c>
      <c r="D96" s="137" t="s">
        <v>137</v>
      </c>
      <c r="E96" s="142">
        <v>3426871</v>
      </c>
      <c r="F96" s="143">
        <v>3426871</v>
      </c>
      <c r="G96" s="143">
        <v>2642669</v>
      </c>
      <c r="H96" s="143">
        <v>48181</v>
      </c>
      <c r="I96" s="143">
        <v>0</v>
      </c>
      <c r="J96" s="142">
        <v>0</v>
      </c>
      <c r="K96" s="143">
        <v>0</v>
      </c>
      <c r="L96" s="143">
        <v>0</v>
      </c>
      <c r="M96" s="143">
        <v>0</v>
      </c>
      <c r="N96" s="143">
        <v>0</v>
      </c>
      <c r="O96" s="143">
        <v>0</v>
      </c>
      <c r="P96" s="142">
        <v>3426871</v>
      </c>
    </row>
    <row r="97" spans="1:16" ht="47.25">
      <c r="A97" s="136" t="s">
        <v>316</v>
      </c>
      <c r="B97" s="136" t="s">
        <v>317</v>
      </c>
      <c r="C97" s="137" t="s">
        <v>121</v>
      </c>
      <c r="D97" s="137" t="s">
        <v>318</v>
      </c>
      <c r="E97" s="142">
        <v>785928</v>
      </c>
      <c r="F97" s="143">
        <v>785928</v>
      </c>
      <c r="G97" s="143">
        <v>0</v>
      </c>
      <c r="H97" s="143">
        <v>0</v>
      </c>
      <c r="I97" s="143">
        <v>0</v>
      </c>
      <c r="J97" s="142">
        <v>0</v>
      </c>
      <c r="K97" s="143">
        <v>0</v>
      </c>
      <c r="L97" s="143">
        <v>0</v>
      </c>
      <c r="M97" s="143">
        <v>0</v>
      </c>
      <c r="N97" s="143">
        <v>0</v>
      </c>
      <c r="O97" s="143">
        <v>0</v>
      </c>
      <c r="P97" s="142">
        <v>785928</v>
      </c>
    </row>
    <row r="98" spans="1:16" ht="15.75">
      <c r="A98" s="136" t="s">
        <v>319</v>
      </c>
      <c r="B98" s="136" t="s">
        <v>190</v>
      </c>
      <c r="C98" s="137" t="s">
        <v>4</v>
      </c>
      <c r="D98" s="137" t="s">
        <v>191</v>
      </c>
      <c r="E98" s="142">
        <v>2942100</v>
      </c>
      <c r="F98" s="143">
        <v>2942100</v>
      </c>
      <c r="G98" s="143">
        <v>0</v>
      </c>
      <c r="H98" s="143">
        <v>0</v>
      </c>
      <c r="I98" s="143">
        <v>0</v>
      </c>
      <c r="J98" s="142">
        <v>0</v>
      </c>
      <c r="K98" s="143">
        <v>0</v>
      </c>
      <c r="L98" s="143">
        <v>0</v>
      </c>
      <c r="M98" s="143">
        <v>0</v>
      </c>
      <c r="N98" s="143">
        <v>0</v>
      </c>
      <c r="O98" s="143">
        <v>0</v>
      </c>
      <c r="P98" s="142">
        <v>2942100</v>
      </c>
    </row>
    <row r="99" spans="1:16" ht="15.75">
      <c r="A99" s="128" t="s">
        <v>359</v>
      </c>
      <c r="B99" s="138" t="s">
        <v>359</v>
      </c>
      <c r="C99" s="129" t="s">
        <v>359</v>
      </c>
      <c r="D99" s="140" t="s">
        <v>355</v>
      </c>
      <c r="E99" s="141">
        <v>334871221</v>
      </c>
      <c r="F99" s="141">
        <v>315721401</v>
      </c>
      <c r="G99" s="141">
        <v>193470681</v>
      </c>
      <c r="H99" s="141">
        <v>24568322</v>
      </c>
      <c r="I99" s="141">
        <v>19149820</v>
      </c>
      <c r="J99" s="141">
        <v>17865066</v>
      </c>
      <c r="K99" s="141">
        <v>12362609</v>
      </c>
      <c r="L99" s="141">
        <v>5502457</v>
      </c>
      <c r="M99" s="141">
        <v>458907</v>
      </c>
      <c r="N99" s="141">
        <v>67175</v>
      </c>
      <c r="O99" s="141">
        <v>12362609</v>
      </c>
      <c r="P99" s="141">
        <v>352736287</v>
      </c>
    </row>
    <row r="100" spans="1:16" ht="15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20"/>
    </row>
    <row r="101" spans="1:16" ht="15.75">
      <c r="A101" s="6" t="s">
        <v>460</v>
      </c>
      <c r="B101" s="16"/>
      <c r="C101" s="6"/>
      <c r="D101" s="6"/>
      <c r="E101" s="1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20"/>
    </row>
    <row r="102" spans="1:16" ht="15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20"/>
    </row>
    <row r="103" spans="1:16" ht="15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20"/>
    </row>
    <row r="104" spans="1:16" ht="15.75">
      <c r="A104" s="6" t="s">
        <v>381</v>
      </c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20"/>
    </row>
    <row r="105" spans="1:16" ht="15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20"/>
    </row>
    <row r="106" spans="1:16" ht="15.75">
      <c r="A106" s="17" t="s">
        <v>342</v>
      </c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20"/>
    </row>
    <row r="107" spans="1:16" ht="15.75">
      <c r="A107" s="6"/>
      <c r="B107" s="6"/>
      <c r="C107" s="6"/>
      <c r="D107" s="6"/>
      <c r="E107" s="6"/>
      <c r="F107" s="6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</sheetData>
  <sheetProtection/>
  <mergeCells count="22">
    <mergeCell ref="N11:N12"/>
    <mergeCell ref="F10:F12"/>
    <mergeCell ref="G10:H10"/>
    <mergeCell ref="O10:O12"/>
    <mergeCell ref="C9:C12"/>
    <mergeCell ref="D9:D12"/>
    <mergeCell ref="E9:I9"/>
    <mergeCell ref="E10:E12"/>
    <mergeCell ref="J9:O9"/>
    <mergeCell ref="J10:J12"/>
    <mergeCell ref="M10:N10"/>
    <mergeCell ref="H11:H12"/>
    <mergeCell ref="I10:I12"/>
    <mergeCell ref="G11:G12"/>
    <mergeCell ref="A6:P6"/>
    <mergeCell ref="A7:P7"/>
    <mergeCell ref="P9:P12"/>
    <mergeCell ref="A9:A12"/>
    <mergeCell ref="B9:B12"/>
    <mergeCell ref="M11:M12"/>
    <mergeCell ref="K10:K12"/>
    <mergeCell ref="L10:L12"/>
  </mergeCells>
  <printOptions/>
  <pageMargins left="0.7086614173228347" right="0.2362204724409449" top="0.31496062992125984" bottom="0.1968503937007874" header="0.31496062992125984" footer="0.1968503937007874"/>
  <pageSetup fitToHeight="0" fitToWidth="1" horizontalDpi="600" verticalDpi="600" orientation="landscape" paperSize="9" scale="44" r:id="rId1"/>
  <rowBreaks count="2" manualBreakCount="2">
    <brk id="65" max="15" man="1"/>
    <brk id="95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37"/>
  <sheetViews>
    <sheetView view="pageBreakPreview" zoomScale="60" zoomScalePageLayoutView="0" workbookViewId="0" topLeftCell="A1">
      <selection activeCell="F5" sqref="F5"/>
    </sheetView>
  </sheetViews>
  <sheetFormatPr defaultColWidth="7.875" defaultRowHeight="12.75"/>
  <cols>
    <col min="1" max="1" width="18.625" style="5" customWidth="1"/>
    <col min="2" max="2" width="88.125" style="5" customWidth="1"/>
    <col min="3" max="4" width="19.625" style="7" customWidth="1"/>
    <col min="5" max="5" width="21.75390625" style="5" customWidth="1"/>
    <col min="6" max="6" width="22.00390625" style="5" customWidth="1"/>
    <col min="7" max="7" width="21.125" style="5" customWidth="1"/>
    <col min="8" max="8" width="18.25390625" style="5" customWidth="1"/>
    <col min="9" max="9" width="21.00390625" style="5" customWidth="1"/>
    <col min="10" max="10" width="18.25390625" style="5" customWidth="1"/>
    <col min="11" max="11" width="16.375" style="5" customWidth="1"/>
    <col min="12" max="12" width="16.625" style="5" customWidth="1"/>
    <col min="13" max="13" width="18.625" style="5" customWidth="1"/>
    <col min="14" max="14" width="16.625" style="5" customWidth="1"/>
    <col min="15" max="15" width="22.375" style="5" customWidth="1"/>
    <col min="16" max="16" width="32.00390625" style="5" customWidth="1"/>
    <col min="17" max="17" width="14.75390625" style="5" customWidth="1"/>
    <col min="18" max="18" width="17.25390625" style="5" customWidth="1"/>
    <col min="19" max="16384" width="7.875" style="5" customWidth="1"/>
  </cols>
  <sheetData>
    <row r="1" spans="1:7" ht="22.5" customHeight="1">
      <c r="A1" s="6"/>
      <c r="B1" s="6"/>
      <c r="C1" s="41"/>
      <c r="D1" s="41"/>
      <c r="E1" s="6"/>
      <c r="F1" s="6"/>
      <c r="G1" s="6"/>
    </row>
    <row r="2" spans="1:7" ht="15.75">
      <c r="A2" s="6"/>
      <c r="B2" s="6"/>
      <c r="C2" s="22"/>
      <c r="D2" s="41"/>
      <c r="E2" s="22"/>
      <c r="F2" s="22" t="s">
        <v>96</v>
      </c>
      <c r="G2" s="6"/>
    </row>
    <row r="3" spans="1:7" ht="15.75">
      <c r="A3" s="6"/>
      <c r="B3" s="6"/>
      <c r="C3" s="22"/>
      <c r="D3" s="41"/>
      <c r="E3" s="22"/>
      <c r="F3" s="22" t="s">
        <v>9</v>
      </c>
      <c r="G3" s="6"/>
    </row>
    <row r="4" spans="1:7" ht="15.75">
      <c r="A4" s="6"/>
      <c r="B4" s="54"/>
      <c r="C4" s="23"/>
      <c r="D4" s="24"/>
      <c r="E4" s="23"/>
      <c r="F4" s="23" t="s">
        <v>451</v>
      </c>
      <c r="G4" s="6"/>
    </row>
    <row r="5" spans="1:7" ht="15.75">
      <c r="A5" s="6"/>
      <c r="B5" s="54"/>
      <c r="C5" s="24"/>
      <c r="D5" s="24"/>
      <c r="E5" s="24"/>
      <c r="F5" s="23" t="s">
        <v>493</v>
      </c>
      <c r="G5" s="6"/>
    </row>
    <row r="6" spans="1:7" ht="67.5" customHeight="1">
      <c r="A6" s="161" t="s">
        <v>343</v>
      </c>
      <c r="B6" s="161"/>
      <c r="C6" s="161"/>
      <c r="D6" s="161"/>
      <c r="E6" s="161"/>
      <c r="F6" s="161"/>
      <c r="G6" s="6"/>
    </row>
    <row r="7" spans="1:7" s="8" customFormat="1" ht="18" customHeight="1">
      <c r="A7" s="161"/>
      <c r="B7" s="161"/>
      <c r="C7" s="161"/>
      <c r="D7" s="161"/>
      <c r="E7" s="161"/>
      <c r="F7" s="161"/>
      <c r="G7" s="6"/>
    </row>
    <row r="8" spans="1:7" s="8" customFormat="1" ht="18" customHeight="1">
      <c r="A8" s="26"/>
      <c r="B8" s="26"/>
      <c r="C8" s="26"/>
      <c r="D8" s="26"/>
      <c r="E8" s="26"/>
      <c r="F8" s="26"/>
      <c r="G8" s="6"/>
    </row>
    <row r="9" spans="1:7" s="2" customFormat="1" ht="70.5" customHeight="1">
      <c r="A9" s="160" t="s">
        <v>14</v>
      </c>
      <c r="B9" s="160" t="s">
        <v>74</v>
      </c>
      <c r="C9" s="160" t="s">
        <v>75</v>
      </c>
      <c r="D9" s="160"/>
      <c r="E9" s="9" t="s">
        <v>5</v>
      </c>
      <c r="F9" s="9" t="s">
        <v>6</v>
      </c>
      <c r="G9" s="162" t="s">
        <v>76</v>
      </c>
    </row>
    <row r="10" spans="1:7" s="2" customFormat="1" ht="31.5">
      <c r="A10" s="160"/>
      <c r="B10" s="160"/>
      <c r="C10" s="3" t="s">
        <v>77</v>
      </c>
      <c r="D10" s="3" t="s">
        <v>78</v>
      </c>
      <c r="E10" s="9" t="s">
        <v>79</v>
      </c>
      <c r="F10" s="9" t="s">
        <v>79</v>
      </c>
      <c r="G10" s="162"/>
    </row>
    <row r="11" spans="1:18" s="12" customFormat="1" ht="18.75">
      <c r="A11" s="10">
        <v>1</v>
      </c>
      <c r="B11" s="10">
        <v>2</v>
      </c>
      <c r="C11" s="10">
        <v>3</v>
      </c>
      <c r="D11" s="10">
        <v>4</v>
      </c>
      <c r="E11" s="11">
        <v>5</v>
      </c>
      <c r="F11" s="11">
        <v>6</v>
      </c>
      <c r="G11" s="11">
        <v>7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s="13" customFormat="1" ht="18.75">
      <c r="A12" s="160" t="s">
        <v>80</v>
      </c>
      <c r="B12" s="160"/>
      <c r="C12" s="160"/>
      <c r="D12" s="160"/>
      <c r="E12" s="160"/>
      <c r="F12" s="160"/>
      <c r="G12" s="160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7" ht="31.5">
      <c r="A13" s="28">
        <v>41020100</v>
      </c>
      <c r="B13" s="29" t="s">
        <v>336</v>
      </c>
      <c r="C13" s="3" t="s">
        <v>81</v>
      </c>
      <c r="D13" s="3" t="s">
        <v>82</v>
      </c>
      <c r="E13" s="83">
        <v>29909000</v>
      </c>
      <c r="F13" s="83"/>
      <c r="G13" s="84">
        <f>E13+F13</f>
        <v>29909000</v>
      </c>
    </row>
    <row r="14" spans="1:7" ht="31.5">
      <c r="A14" s="3">
        <v>41033900</v>
      </c>
      <c r="B14" s="3" t="s">
        <v>15</v>
      </c>
      <c r="C14" s="3" t="s">
        <v>81</v>
      </c>
      <c r="D14" s="3" t="s">
        <v>82</v>
      </c>
      <c r="E14" s="82">
        <v>64329200</v>
      </c>
      <c r="F14" s="84"/>
      <c r="G14" s="84">
        <f>E14+F14</f>
        <v>64329200</v>
      </c>
    </row>
    <row r="15" spans="1:7" ht="31.5">
      <c r="A15" s="3">
        <v>41034200</v>
      </c>
      <c r="B15" s="3" t="s">
        <v>16</v>
      </c>
      <c r="C15" s="3" t="s">
        <v>81</v>
      </c>
      <c r="D15" s="3" t="s">
        <v>82</v>
      </c>
      <c r="E15" s="82">
        <v>13337500</v>
      </c>
      <c r="F15" s="84"/>
      <c r="G15" s="84">
        <f>E15+F15</f>
        <v>13337500</v>
      </c>
    </row>
    <row r="16" spans="1:7" ht="153" customHeight="1">
      <c r="A16" s="28">
        <v>41050700</v>
      </c>
      <c r="B16" s="29" t="s">
        <v>322</v>
      </c>
      <c r="C16" s="3" t="s">
        <v>81</v>
      </c>
      <c r="D16" s="3" t="s">
        <v>321</v>
      </c>
      <c r="E16" s="82">
        <v>2830700</v>
      </c>
      <c r="F16" s="84"/>
      <c r="G16" s="84">
        <f aca="true" t="shared" si="0" ref="G16:G23">E16+F16</f>
        <v>2830700</v>
      </c>
    </row>
    <row r="17" spans="1:7" ht="153" customHeight="1">
      <c r="A17" s="127">
        <v>41051200</v>
      </c>
      <c r="B17" s="127" t="s">
        <v>480</v>
      </c>
      <c r="C17" s="3" t="s">
        <v>81</v>
      </c>
      <c r="D17" s="3" t="s">
        <v>321</v>
      </c>
      <c r="E17" s="82">
        <v>1087500</v>
      </c>
      <c r="F17" s="84"/>
      <c r="G17" s="84">
        <f t="shared" si="0"/>
        <v>1087500</v>
      </c>
    </row>
    <row r="18" spans="1:7" ht="64.5" customHeight="1">
      <c r="A18" s="3">
        <v>41051500</v>
      </c>
      <c r="B18" s="29" t="s">
        <v>323</v>
      </c>
      <c r="C18" s="3" t="s">
        <v>81</v>
      </c>
      <c r="D18" s="3" t="s">
        <v>87</v>
      </c>
      <c r="E18" s="84">
        <v>353700</v>
      </c>
      <c r="F18" s="84"/>
      <c r="G18" s="84">
        <f t="shared" si="0"/>
        <v>353700</v>
      </c>
    </row>
    <row r="19" spans="1:7" ht="40.5" customHeight="1">
      <c r="A19" s="3">
        <v>41051500</v>
      </c>
      <c r="B19" s="29" t="s">
        <v>324</v>
      </c>
      <c r="C19" s="3" t="s">
        <v>81</v>
      </c>
      <c r="D19" s="3" t="s">
        <v>192</v>
      </c>
      <c r="E19" s="84">
        <v>90000</v>
      </c>
      <c r="F19" s="84"/>
      <c r="G19" s="84">
        <f t="shared" si="0"/>
        <v>90000</v>
      </c>
    </row>
    <row r="20" spans="1:7" ht="40.5" customHeight="1">
      <c r="A20" s="3">
        <v>41051500</v>
      </c>
      <c r="B20" s="29" t="s">
        <v>324</v>
      </c>
      <c r="C20" s="3" t="s">
        <v>81</v>
      </c>
      <c r="D20" s="3" t="s">
        <v>325</v>
      </c>
      <c r="E20" s="84">
        <v>150000</v>
      </c>
      <c r="F20" s="84"/>
      <c r="G20" s="84">
        <f t="shared" si="0"/>
        <v>150000</v>
      </c>
    </row>
    <row r="21" spans="1:7" ht="129.75" customHeight="1">
      <c r="A21" s="3">
        <v>41053900</v>
      </c>
      <c r="B21" s="3" t="s">
        <v>326</v>
      </c>
      <c r="C21" s="3" t="s">
        <v>81</v>
      </c>
      <c r="D21" s="3" t="s">
        <v>87</v>
      </c>
      <c r="E21" s="84">
        <v>122080</v>
      </c>
      <c r="F21" s="84"/>
      <c r="G21" s="84">
        <f t="shared" si="0"/>
        <v>122080</v>
      </c>
    </row>
    <row r="22" spans="1:7" ht="81.75" customHeight="1">
      <c r="A22" s="3">
        <v>41053900</v>
      </c>
      <c r="B22" s="3" t="s">
        <v>327</v>
      </c>
      <c r="C22" s="3" t="s">
        <v>81</v>
      </c>
      <c r="D22" s="3" t="s">
        <v>87</v>
      </c>
      <c r="E22" s="84">
        <v>203750</v>
      </c>
      <c r="F22" s="84"/>
      <c r="G22" s="84">
        <f t="shared" si="0"/>
        <v>203750</v>
      </c>
    </row>
    <row r="23" spans="1:7" ht="70.5" customHeight="1">
      <c r="A23" s="3">
        <v>41053900</v>
      </c>
      <c r="B23" s="3" t="s">
        <v>328</v>
      </c>
      <c r="C23" s="3" t="s">
        <v>81</v>
      </c>
      <c r="D23" s="3" t="s">
        <v>87</v>
      </c>
      <c r="E23" s="84">
        <v>36400</v>
      </c>
      <c r="F23" s="84"/>
      <c r="G23" s="84">
        <f t="shared" si="0"/>
        <v>36400</v>
      </c>
    </row>
    <row r="24" spans="1:7" ht="40.5" customHeight="1">
      <c r="A24" s="3"/>
      <c r="B24" s="21" t="s">
        <v>84</v>
      </c>
      <c r="C24" s="21"/>
      <c r="D24" s="21"/>
      <c r="E24" s="85">
        <f>SUM(E13:E23)</f>
        <v>112449830</v>
      </c>
      <c r="F24" s="85">
        <f>SUM(F13:F23)</f>
        <v>0</v>
      </c>
      <c r="G24" s="85">
        <f>SUM(G13:G23)</f>
        <v>112449830</v>
      </c>
    </row>
    <row r="25" spans="1:7" ht="40.5" customHeight="1">
      <c r="A25" s="163" t="s">
        <v>85</v>
      </c>
      <c r="B25" s="163"/>
      <c r="C25" s="163"/>
      <c r="D25" s="163"/>
      <c r="E25" s="163"/>
      <c r="F25" s="163"/>
      <c r="G25" s="163"/>
    </row>
    <row r="26" spans="1:7" ht="47.25">
      <c r="A26" s="3">
        <v>3719770</v>
      </c>
      <c r="B26" s="25" t="s">
        <v>329</v>
      </c>
      <c r="C26" s="3" t="s">
        <v>86</v>
      </c>
      <c r="D26" s="3" t="s">
        <v>81</v>
      </c>
      <c r="E26" s="32">
        <v>2417100</v>
      </c>
      <c r="F26" s="32"/>
      <c r="G26" s="31">
        <f>E26</f>
        <v>2417100</v>
      </c>
    </row>
    <row r="27" spans="1:7" ht="31.5">
      <c r="A27" s="3">
        <v>3719770</v>
      </c>
      <c r="B27" s="25" t="s">
        <v>131</v>
      </c>
      <c r="C27" s="3" t="s">
        <v>110</v>
      </c>
      <c r="D27" s="3" t="s">
        <v>81</v>
      </c>
      <c r="E27" s="32">
        <v>25000</v>
      </c>
      <c r="F27" s="32"/>
      <c r="G27" s="31">
        <f>E27</f>
        <v>25000</v>
      </c>
    </row>
    <row r="28" spans="1:7" ht="31.5">
      <c r="A28" s="3">
        <v>3719770</v>
      </c>
      <c r="B28" s="25" t="s">
        <v>83</v>
      </c>
      <c r="C28" s="3" t="s">
        <v>88</v>
      </c>
      <c r="D28" s="3" t="s">
        <v>81</v>
      </c>
      <c r="E28" s="31">
        <v>500000</v>
      </c>
      <c r="F28" s="31"/>
      <c r="G28" s="31">
        <f>E28</f>
        <v>500000</v>
      </c>
    </row>
    <row r="29" spans="1:7" ht="15.75">
      <c r="A29" s="3"/>
      <c r="B29" s="21" t="s">
        <v>84</v>
      </c>
      <c r="C29" s="21"/>
      <c r="D29" s="21"/>
      <c r="E29" s="30">
        <f>SUM(E26:E28)</f>
        <v>2942100</v>
      </c>
      <c r="F29" s="30">
        <f>SUM(F26:F28)</f>
        <v>0</v>
      </c>
      <c r="G29" s="30">
        <f>SUM(G26:G28)</f>
        <v>2942100</v>
      </c>
    </row>
    <row r="30" spans="1:7" ht="15.75">
      <c r="A30" s="6"/>
      <c r="B30" s="6"/>
      <c r="C30" s="42"/>
      <c r="D30" s="42"/>
      <c r="E30" s="6"/>
      <c r="F30" s="6"/>
      <c r="G30" s="6"/>
    </row>
    <row r="31" spans="1:7" ht="15.75">
      <c r="A31" s="6"/>
      <c r="B31" s="6"/>
      <c r="C31" s="42"/>
      <c r="D31" s="42"/>
      <c r="E31" s="6"/>
      <c r="F31" s="6"/>
      <c r="G31" s="6"/>
    </row>
    <row r="32" spans="1:16" ht="15.75">
      <c r="A32" s="6" t="s">
        <v>460</v>
      </c>
      <c r="B32" s="16"/>
      <c r="C32" s="6"/>
      <c r="D32" s="6"/>
      <c r="E32" s="16"/>
      <c r="F32" s="6"/>
      <c r="G32" s="6"/>
      <c r="H32" s="6"/>
      <c r="I32" s="6"/>
      <c r="J32" s="6"/>
      <c r="K32" s="6"/>
      <c r="L32" s="6"/>
      <c r="M32" s="6"/>
      <c r="N32" s="6"/>
      <c r="O32" s="6"/>
      <c r="P32" s="20"/>
    </row>
    <row r="33" spans="1:7" ht="15.75">
      <c r="A33" s="6"/>
      <c r="B33" s="6"/>
      <c r="C33" s="42"/>
      <c r="D33" s="42"/>
      <c r="E33" s="6"/>
      <c r="F33" s="6"/>
      <c r="G33" s="6"/>
    </row>
    <row r="34" spans="1:7" ht="34.5" customHeight="1">
      <c r="A34" s="155" t="s">
        <v>416</v>
      </c>
      <c r="B34" s="155"/>
      <c r="C34" s="155"/>
      <c r="D34" s="155"/>
      <c r="E34" s="155"/>
      <c r="F34" s="155"/>
      <c r="G34" s="6"/>
    </row>
    <row r="35" spans="1:7" ht="15.75">
      <c r="A35" s="6"/>
      <c r="B35" s="6"/>
      <c r="C35" s="6"/>
      <c r="D35" s="6"/>
      <c r="E35" s="6"/>
      <c r="F35" s="6"/>
      <c r="G35" s="6"/>
    </row>
    <row r="36" spans="1:7" ht="15.75">
      <c r="A36" s="17" t="s">
        <v>341</v>
      </c>
      <c r="B36" s="6"/>
      <c r="C36" s="6"/>
      <c r="D36" s="6"/>
      <c r="E36" s="6"/>
      <c r="F36" s="6"/>
      <c r="G36" s="6"/>
    </row>
    <row r="37" spans="3:4" ht="12.75">
      <c r="C37" s="18"/>
      <c r="D37" s="18"/>
    </row>
  </sheetData>
  <sheetProtection/>
  <mergeCells count="8">
    <mergeCell ref="A12:G12"/>
    <mergeCell ref="A34:F34"/>
    <mergeCell ref="A6:F7"/>
    <mergeCell ref="A9:A10"/>
    <mergeCell ref="B9:B10"/>
    <mergeCell ref="C9:D9"/>
    <mergeCell ref="G9:G10"/>
    <mergeCell ref="A25:G25"/>
  </mergeCells>
  <printOptions/>
  <pageMargins left="0.7086614173228347" right="0.1968503937007874" top="0.2362204724409449" bottom="0.2362204724409449" header="0.31496062992125984" footer="0.31496062992125984"/>
  <pageSetup horizontalDpi="600" verticalDpi="600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8"/>
  <sheetViews>
    <sheetView view="pageBreakPreview" zoomScale="60" zoomScalePageLayoutView="0" workbookViewId="0" topLeftCell="A1">
      <selection activeCell="H4" sqref="H4"/>
    </sheetView>
  </sheetViews>
  <sheetFormatPr defaultColWidth="9.00390625" defaultRowHeight="12.75"/>
  <cols>
    <col min="1" max="1" width="15.625" style="0" customWidth="1"/>
    <col min="2" max="2" width="25.625" style="0" customWidth="1"/>
    <col min="3" max="3" width="19.00390625" style="0" bestFit="1" customWidth="1"/>
    <col min="4" max="4" width="61.25390625" style="0" customWidth="1"/>
    <col min="5" max="5" width="59.375" style="0" customWidth="1"/>
    <col min="6" max="6" width="28.375" style="0" customWidth="1"/>
    <col min="7" max="7" width="16.625" style="0" customWidth="1"/>
    <col min="8" max="8" width="24.125" style="0" customWidth="1"/>
    <col min="9" max="9" width="28.375" style="0" customWidth="1"/>
  </cols>
  <sheetData>
    <row r="1" spans="1:9" ht="15.75">
      <c r="A1" s="6"/>
      <c r="B1" s="43"/>
      <c r="C1" s="43"/>
      <c r="D1" s="170"/>
      <c r="E1" s="170"/>
      <c r="F1" s="44"/>
      <c r="G1" s="45"/>
      <c r="H1" s="45" t="s">
        <v>199</v>
      </c>
      <c r="I1" s="45"/>
    </row>
    <row r="2" spans="1:9" ht="15.75">
      <c r="A2" s="6"/>
      <c r="B2" s="43"/>
      <c r="C2" s="43"/>
      <c r="D2" s="170"/>
      <c r="E2" s="170"/>
      <c r="F2" s="44"/>
      <c r="G2" s="45"/>
      <c r="H2" s="45" t="s">
        <v>200</v>
      </c>
      <c r="I2" s="45"/>
    </row>
    <row r="3" spans="1:9" ht="15.75">
      <c r="A3" s="6"/>
      <c r="B3" s="46"/>
      <c r="C3" s="46"/>
      <c r="D3" s="170"/>
      <c r="E3" s="170"/>
      <c r="F3" s="6"/>
      <c r="G3" s="47"/>
      <c r="H3" s="47" t="s">
        <v>451</v>
      </c>
      <c r="I3" s="47"/>
    </row>
    <row r="4" spans="1:9" ht="15.75">
      <c r="A4" s="6"/>
      <c r="B4" s="48"/>
      <c r="C4" s="48"/>
      <c r="D4" s="170"/>
      <c r="E4" s="170"/>
      <c r="F4" s="23"/>
      <c r="G4" s="23"/>
      <c r="H4" s="23" t="s">
        <v>493</v>
      </c>
      <c r="I4" s="23"/>
    </row>
    <row r="5" spans="1:9" ht="15.75">
      <c r="A5" s="6"/>
      <c r="B5" s="48"/>
      <c r="C5" s="48"/>
      <c r="D5" s="48"/>
      <c r="E5" s="48"/>
      <c r="F5" s="51"/>
      <c r="G5" s="51"/>
      <c r="H5" s="6"/>
      <c r="I5" s="6"/>
    </row>
    <row r="6" spans="1:9" ht="20.25" customHeight="1">
      <c r="A6" s="6"/>
      <c r="B6" s="161" t="s">
        <v>461</v>
      </c>
      <c r="C6" s="171"/>
      <c r="D6" s="171"/>
      <c r="E6" s="171"/>
      <c r="F6" s="6"/>
      <c r="G6" s="6"/>
      <c r="H6" s="6"/>
      <c r="I6" s="6"/>
    </row>
    <row r="7" spans="1:9" ht="15.75">
      <c r="A7" s="6"/>
      <c r="B7" s="49"/>
      <c r="C7" s="49"/>
      <c r="D7" s="48"/>
      <c r="E7" s="48"/>
      <c r="F7" s="6"/>
      <c r="G7" s="6"/>
      <c r="H7" s="6"/>
      <c r="I7" s="6"/>
    </row>
    <row r="8" spans="1:9" s="15" customFormat="1" ht="110.25">
      <c r="A8" s="27" t="s">
        <v>330</v>
      </c>
      <c r="B8" s="27" t="s">
        <v>193</v>
      </c>
      <c r="C8" s="27" t="s">
        <v>194</v>
      </c>
      <c r="D8" s="50" t="s">
        <v>204</v>
      </c>
      <c r="E8" s="21" t="s">
        <v>7</v>
      </c>
      <c r="F8" s="21" t="s">
        <v>195</v>
      </c>
      <c r="G8" s="21" t="s">
        <v>196</v>
      </c>
      <c r="H8" s="21" t="s">
        <v>197</v>
      </c>
      <c r="I8" s="21" t="s">
        <v>198</v>
      </c>
    </row>
    <row r="9" spans="1:9" s="15" customFormat="1" ht="18">
      <c r="A9" s="29">
        <v>1</v>
      </c>
      <c r="B9" s="29">
        <v>2</v>
      </c>
      <c r="C9" s="29">
        <v>3</v>
      </c>
      <c r="D9" s="3">
        <v>4</v>
      </c>
      <c r="E9" s="3">
        <v>5</v>
      </c>
      <c r="F9" s="3">
        <v>7</v>
      </c>
      <c r="G9" s="3">
        <v>8</v>
      </c>
      <c r="H9" s="3">
        <v>9</v>
      </c>
      <c r="I9" s="3">
        <v>10</v>
      </c>
    </row>
    <row r="10" spans="1:9" s="70" customFormat="1" ht="37.5">
      <c r="A10" s="62" t="s">
        <v>206</v>
      </c>
      <c r="B10" s="63"/>
      <c r="C10" s="64"/>
      <c r="D10" s="65" t="s">
        <v>344</v>
      </c>
      <c r="E10" s="21"/>
      <c r="F10" s="72">
        <f>F11</f>
        <v>150000</v>
      </c>
      <c r="G10" s="72">
        <f>G11</f>
        <v>0</v>
      </c>
      <c r="H10" s="72">
        <f>H11</f>
        <v>0</v>
      </c>
      <c r="I10" s="72">
        <f>I11</f>
        <v>150000</v>
      </c>
    </row>
    <row r="11" spans="1:9" s="15" customFormat="1" ht="37.5">
      <c r="A11" s="66" t="s">
        <v>208</v>
      </c>
      <c r="B11" s="67" t="s">
        <v>134</v>
      </c>
      <c r="C11" s="68" t="s">
        <v>113</v>
      </c>
      <c r="D11" s="68" t="s">
        <v>135</v>
      </c>
      <c r="E11" s="69" t="s">
        <v>10</v>
      </c>
      <c r="F11" s="73">
        <v>150000</v>
      </c>
      <c r="G11" s="73"/>
      <c r="H11" s="73"/>
      <c r="I11" s="73">
        <v>150000</v>
      </c>
    </row>
    <row r="12" spans="1:9" s="70" customFormat="1" ht="18.75">
      <c r="A12" s="37" t="s">
        <v>209</v>
      </c>
      <c r="B12" s="27"/>
      <c r="C12" s="38"/>
      <c r="D12" s="39" t="s">
        <v>72</v>
      </c>
      <c r="E12" s="114"/>
      <c r="F12" s="72">
        <f>F13</f>
        <v>393499</v>
      </c>
      <c r="G12" s="72">
        <f>G13</f>
        <v>0</v>
      </c>
      <c r="H12" s="72">
        <f>H13</f>
        <v>0</v>
      </c>
      <c r="I12" s="72">
        <f>I13</f>
        <v>393499</v>
      </c>
    </row>
    <row r="13" spans="1:9" s="15" customFormat="1" ht="63" customHeight="1">
      <c r="A13" s="164" t="s">
        <v>213</v>
      </c>
      <c r="B13" s="164" t="s">
        <v>67</v>
      </c>
      <c r="C13" s="167" t="s">
        <v>115</v>
      </c>
      <c r="D13" s="167" t="s">
        <v>214</v>
      </c>
      <c r="E13" s="69"/>
      <c r="F13" s="113">
        <f>SUM(F14:F19)</f>
        <v>393499</v>
      </c>
      <c r="G13" s="113">
        <f>SUM(G14:G19)</f>
        <v>0</v>
      </c>
      <c r="H13" s="113">
        <f>SUM(H14:H19)</f>
        <v>0</v>
      </c>
      <c r="I13" s="113">
        <f>SUM(I14:I19)</f>
        <v>393499</v>
      </c>
    </row>
    <row r="14" spans="1:9" s="15" customFormat="1" ht="31.5">
      <c r="A14" s="165"/>
      <c r="B14" s="165"/>
      <c r="C14" s="168"/>
      <c r="D14" s="168"/>
      <c r="E14" s="3" t="s">
        <v>472</v>
      </c>
      <c r="F14" s="115">
        <v>60000</v>
      </c>
      <c r="G14" s="73"/>
      <c r="H14" s="73"/>
      <c r="I14" s="73">
        <f aca="true" t="shared" si="0" ref="I14:I19">F14</f>
        <v>60000</v>
      </c>
    </row>
    <row r="15" spans="1:9" s="15" customFormat="1" ht="31.5">
      <c r="A15" s="165"/>
      <c r="B15" s="165"/>
      <c r="C15" s="168"/>
      <c r="D15" s="168"/>
      <c r="E15" s="3" t="s">
        <v>473</v>
      </c>
      <c r="F15" s="115">
        <v>68000</v>
      </c>
      <c r="G15" s="73"/>
      <c r="H15" s="73"/>
      <c r="I15" s="73">
        <f t="shared" si="0"/>
        <v>68000</v>
      </c>
    </row>
    <row r="16" spans="1:9" s="15" customFormat="1" ht="31.5">
      <c r="A16" s="165"/>
      <c r="B16" s="165"/>
      <c r="C16" s="168"/>
      <c r="D16" s="168"/>
      <c r="E16" s="3" t="s">
        <v>474</v>
      </c>
      <c r="F16" s="115">
        <v>72799</v>
      </c>
      <c r="G16" s="73"/>
      <c r="H16" s="73"/>
      <c r="I16" s="73">
        <f t="shared" si="0"/>
        <v>72799</v>
      </c>
    </row>
    <row r="17" spans="1:9" s="15" customFormat="1" ht="18.75">
      <c r="A17" s="165"/>
      <c r="B17" s="165"/>
      <c r="C17" s="168"/>
      <c r="D17" s="168"/>
      <c r="E17" s="3" t="s">
        <v>475</v>
      </c>
      <c r="F17" s="115">
        <v>69000</v>
      </c>
      <c r="G17" s="73"/>
      <c r="H17" s="73"/>
      <c r="I17" s="73">
        <f t="shared" si="0"/>
        <v>69000</v>
      </c>
    </row>
    <row r="18" spans="1:9" s="15" customFormat="1" ht="18.75">
      <c r="A18" s="165"/>
      <c r="B18" s="165"/>
      <c r="C18" s="168"/>
      <c r="D18" s="168"/>
      <c r="E18" s="3" t="s">
        <v>484</v>
      </c>
      <c r="F18" s="115">
        <v>96000</v>
      </c>
      <c r="G18" s="73"/>
      <c r="H18" s="73"/>
      <c r="I18" s="73">
        <f t="shared" si="0"/>
        <v>96000</v>
      </c>
    </row>
    <row r="19" spans="1:9" s="15" customFormat="1" ht="18.75">
      <c r="A19" s="166"/>
      <c r="B19" s="166"/>
      <c r="C19" s="169"/>
      <c r="D19" s="169"/>
      <c r="E19" s="3" t="s">
        <v>476</v>
      </c>
      <c r="F19" s="115">
        <v>27700</v>
      </c>
      <c r="G19" s="73"/>
      <c r="H19" s="73"/>
      <c r="I19" s="73">
        <f t="shared" si="0"/>
        <v>27700</v>
      </c>
    </row>
    <row r="20" spans="1:9" s="15" customFormat="1" ht="31.5">
      <c r="A20" s="56"/>
      <c r="B20" s="75"/>
      <c r="C20" s="75"/>
      <c r="D20" s="76" t="s">
        <v>203</v>
      </c>
      <c r="E20" s="21"/>
      <c r="F20" s="72">
        <f>F21</f>
        <v>4549423</v>
      </c>
      <c r="G20" s="72">
        <f>G21</f>
        <v>0</v>
      </c>
      <c r="H20" s="72">
        <f>H21</f>
        <v>0</v>
      </c>
      <c r="I20" s="72">
        <f>I21</f>
        <v>4549423</v>
      </c>
    </row>
    <row r="21" spans="1:9" s="15" customFormat="1" ht="18">
      <c r="A21" s="175" t="s">
        <v>228</v>
      </c>
      <c r="B21" s="175" t="s">
        <v>102</v>
      </c>
      <c r="C21" s="176" t="s">
        <v>119</v>
      </c>
      <c r="D21" s="176" t="s">
        <v>143</v>
      </c>
      <c r="E21" s="21"/>
      <c r="F21" s="72">
        <f>SUM(F22:F24)</f>
        <v>4549423</v>
      </c>
      <c r="G21" s="72">
        <f>SUM(G22:G24)</f>
        <v>0</v>
      </c>
      <c r="H21" s="72">
        <f>SUM(H22:H24)</f>
        <v>0</v>
      </c>
      <c r="I21" s="72">
        <f>SUM(I22:I24)</f>
        <v>4549423</v>
      </c>
    </row>
    <row r="22" spans="1:9" s="15" customFormat="1" ht="31.5">
      <c r="A22" s="175"/>
      <c r="B22" s="175"/>
      <c r="C22" s="176"/>
      <c r="D22" s="176"/>
      <c r="E22" s="3" t="s">
        <v>465</v>
      </c>
      <c r="F22" s="73">
        <v>149423</v>
      </c>
      <c r="G22" s="73"/>
      <c r="H22" s="73"/>
      <c r="I22" s="73">
        <f>F22</f>
        <v>149423</v>
      </c>
    </row>
    <row r="23" spans="1:9" s="15" customFormat="1" ht="18">
      <c r="A23" s="175"/>
      <c r="B23" s="175"/>
      <c r="C23" s="176"/>
      <c r="D23" s="176"/>
      <c r="E23" s="3" t="s">
        <v>353</v>
      </c>
      <c r="F23" s="73">
        <v>1400000</v>
      </c>
      <c r="G23" s="73"/>
      <c r="H23" s="73"/>
      <c r="I23" s="73">
        <f>F23</f>
        <v>1400000</v>
      </c>
    </row>
    <row r="24" spans="1:9" ht="111" customHeight="1">
      <c r="A24" s="175"/>
      <c r="B24" s="175"/>
      <c r="C24" s="176"/>
      <c r="D24" s="176"/>
      <c r="E24" s="3" t="s">
        <v>347</v>
      </c>
      <c r="F24" s="73">
        <v>3000000</v>
      </c>
      <c r="G24" s="73"/>
      <c r="H24" s="73"/>
      <c r="I24" s="73">
        <f>F24</f>
        <v>3000000</v>
      </c>
    </row>
    <row r="25" spans="1:9" ht="111" customHeight="1">
      <c r="A25" s="62" t="s">
        <v>243</v>
      </c>
      <c r="B25" s="74"/>
      <c r="C25" s="71"/>
      <c r="D25" s="71" t="s">
        <v>345</v>
      </c>
      <c r="E25" s="21"/>
      <c r="F25" s="72">
        <f>SUM(F26:F28)</f>
        <v>1650000</v>
      </c>
      <c r="G25" s="72">
        <f>SUM(G26:G28)</f>
        <v>0</v>
      </c>
      <c r="H25" s="72">
        <f>SUM(H26:H28)</f>
        <v>0</v>
      </c>
      <c r="I25" s="72">
        <f>SUM(I26:I28)</f>
        <v>1650000</v>
      </c>
    </row>
    <row r="26" spans="1:9" ht="111" customHeight="1">
      <c r="A26" s="60" t="s">
        <v>244</v>
      </c>
      <c r="B26" s="60" t="s">
        <v>136</v>
      </c>
      <c r="C26" s="61" t="s">
        <v>112</v>
      </c>
      <c r="D26" s="61" t="s">
        <v>137</v>
      </c>
      <c r="E26" s="3" t="s">
        <v>346</v>
      </c>
      <c r="F26" s="73">
        <v>1300000</v>
      </c>
      <c r="G26" s="73"/>
      <c r="H26" s="73"/>
      <c r="I26" s="73">
        <f>F26</f>
        <v>1300000</v>
      </c>
    </row>
    <row r="27" spans="1:9" ht="111" customHeight="1">
      <c r="A27" s="60" t="s">
        <v>245</v>
      </c>
      <c r="B27" s="60" t="s">
        <v>103</v>
      </c>
      <c r="C27" s="61" t="s">
        <v>121</v>
      </c>
      <c r="D27" s="61" t="s">
        <v>151</v>
      </c>
      <c r="E27" s="3" t="s">
        <v>348</v>
      </c>
      <c r="F27" s="73">
        <v>50000</v>
      </c>
      <c r="G27" s="73"/>
      <c r="H27" s="73"/>
      <c r="I27" s="73">
        <f>F27</f>
        <v>50000</v>
      </c>
    </row>
    <row r="28" spans="1:9" ht="111" customHeight="1">
      <c r="A28" s="60" t="s">
        <v>253</v>
      </c>
      <c r="B28" s="60" t="s">
        <v>124</v>
      </c>
      <c r="C28" s="61" t="s">
        <v>67</v>
      </c>
      <c r="D28" s="61" t="s">
        <v>156</v>
      </c>
      <c r="E28" s="3" t="s">
        <v>202</v>
      </c>
      <c r="F28" s="73">
        <v>300000</v>
      </c>
      <c r="G28" s="73"/>
      <c r="H28" s="73"/>
      <c r="I28" s="73">
        <f>F28</f>
        <v>300000</v>
      </c>
    </row>
    <row r="29" spans="1:9" ht="111" customHeight="1">
      <c r="A29" s="135" t="s">
        <v>277</v>
      </c>
      <c r="B29" s="134"/>
      <c r="C29" s="130"/>
      <c r="D29" s="139" t="s">
        <v>1</v>
      </c>
      <c r="E29" s="3"/>
      <c r="F29" s="72">
        <f>F30+F31</f>
        <v>2538014</v>
      </c>
      <c r="G29" s="72">
        <f>G30+G31</f>
        <v>0</v>
      </c>
      <c r="H29" s="72">
        <f>H30+H31</f>
        <v>0</v>
      </c>
      <c r="I29" s="72">
        <f>I30+I31</f>
        <v>2538014</v>
      </c>
    </row>
    <row r="30" spans="1:9" ht="111" customHeight="1">
      <c r="A30" s="136" t="s">
        <v>286</v>
      </c>
      <c r="B30" s="136" t="s">
        <v>287</v>
      </c>
      <c r="C30" s="137" t="s">
        <v>127</v>
      </c>
      <c r="D30" s="137" t="s">
        <v>288</v>
      </c>
      <c r="E30" s="3" t="s">
        <v>486</v>
      </c>
      <c r="F30" s="73">
        <v>10000</v>
      </c>
      <c r="G30" s="73"/>
      <c r="H30" s="73"/>
      <c r="I30" s="73">
        <f>F30</f>
        <v>10000</v>
      </c>
    </row>
    <row r="31" spans="1:9" ht="111" customHeight="1">
      <c r="A31" s="118" t="s">
        <v>487</v>
      </c>
      <c r="B31" s="118" t="s">
        <v>488</v>
      </c>
      <c r="C31" s="119" t="s">
        <v>160</v>
      </c>
      <c r="D31" s="119" t="s">
        <v>489</v>
      </c>
      <c r="E31" s="3" t="s">
        <v>485</v>
      </c>
      <c r="F31" s="73">
        <v>2528014</v>
      </c>
      <c r="G31" s="73"/>
      <c r="H31" s="73"/>
      <c r="I31" s="73">
        <f>F31</f>
        <v>2528014</v>
      </c>
    </row>
    <row r="32" spans="1:9" ht="111" customHeight="1">
      <c r="A32" s="37" t="s">
        <v>299</v>
      </c>
      <c r="B32" s="27"/>
      <c r="C32" s="38"/>
      <c r="D32" s="39" t="s">
        <v>2</v>
      </c>
      <c r="E32" s="3"/>
      <c r="F32" s="72">
        <f>F33+F34+F39+F40</f>
        <v>3081673</v>
      </c>
      <c r="G32" s="72">
        <f>G33+G34+G39+G40</f>
        <v>0</v>
      </c>
      <c r="H32" s="72">
        <f>H33+H34+H39+H40</f>
        <v>0</v>
      </c>
      <c r="I32" s="72">
        <f>I33+I34+I39+I40</f>
        <v>3081673</v>
      </c>
    </row>
    <row r="33" spans="1:9" ht="31.5">
      <c r="A33" s="60" t="s">
        <v>302</v>
      </c>
      <c r="B33" s="60" t="s">
        <v>177</v>
      </c>
      <c r="C33" s="61" t="s">
        <v>11</v>
      </c>
      <c r="D33" s="61" t="s">
        <v>303</v>
      </c>
      <c r="E33" s="3" t="s">
        <v>349</v>
      </c>
      <c r="F33" s="73">
        <v>198000</v>
      </c>
      <c r="G33" s="73"/>
      <c r="H33" s="73"/>
      <c r="I33" s="73">
        <f aca="true" t="shared" si="1" ref="I33:I40">F33</f>
        <v>198000</v>
      </c>
    </row>
    <row r="34" spans="1:9" ht="15.75">
      <c r="A34" s="175" t="s">
        <v>305</v>
      </c>
      <c r="B34" s="175" t="s">
        <v>180</v>
      </c>
      <c r="C34" s="176" t="s">
        <v>11</v>
      </c>
      <c r="D34" s="176" t="s">
        <v>181</v>
      </c>
      <c r="E34" s="3"/>
      <c r="F34" s="113">
        <f>SUM(F35:F38)</f>
        <v>972800</v>
      </c>
      <c r="G34" s="113">
        <f>SUM(G35:G38)</f>
        <v>0</v>
      </c>
      <c r="H34" s="113">
        <f>SUM(H35:H38)</f>
        <v>0</v>
      </c>
      <c r="I34" s="113">
        <f>SUM(I35:I38)</f>
        <v>972800</v>
      </c>
    </row>
    <row r="35" spans="1:9" ht="31.5">
      <c r="A35" s="175"/>
      <c r="B35" s="175"/>
      <c r="C35" s="176"/>
      <c r="D35" s="176"/>
      <c r="E35" s="3" t="s">
        <v>350</v>
      </c>
      <c r="F35" s="73">
        <v>400000</v>
      </c>
      <c r="G35" s="73"/>
      <c r="H35" s="73"/>
      <c r="I35" s="73">
        <f t="shared" si="1"/>
        <v>400000</v>
      </c>
    </row>
    <row r="36" spans="1:9" ht="15.75">
      <c r="A36" s="175"/>
      <c r="B36" s="175"/>
      <c r="C36" s="176"/>
      <c r="D36" s="176"/>
      <c r="E36" s="3" t="s">
        <v>466</v>
      </c>
      <c r="F36" s="73">
        <v>300000</v>
      </c>
      <c r="G36" s="73"/>
      <c r="H36" s="73"/>
      <c r="I36" s="73">
        <f t="shared" si="1"/>
        <v>300000</v>
      </c>
    </row>
    <row r="37" spans="1:9" ht="31.5">
      <c r="A37" s="175"/>
      <c r="B37" s="175"/>
      <c r="C37" s="176"/>
      <c r="D37" s="176"/>
      <c r="E37" s="3" t="s">
        <v>479</v>
      </c>
      <c r="F37" s="73">
        <v>92800</v>
      </c>
      <c r="G37" s="73"/>
      <c r="H37" s="73"/>
      <c r="I37" s="73">
        <f t="shared" si="1"/>
        <v>92800</v>
      </c>
    </row>
    <row r="38" spans="1:9" ht="15.75">
      <c r="A38" s="175"/>
      <c r="B38" s="175"/>
      <c r="C38" s="176"/>
      <c r="D38" s="176"/>
      <c r="E38" s="3" t="s">
        <v>351</v>
      </c>
      <c r="F38" s="73">
        <v>180000</v>
      </c>
      <c r="G38" s="73"/>
      <c r="H38" s="73"/>
      <c r="I38" s="73">
        <f t="shared" si="1"/>
        <v>180000</v>
      </c>
    </row>
    <row r="39" spans="1:9" ht="111" customHeight="1">
      <c r="A39" s="60" t="s">
        <v>307</v>
      </c>
      <c r="B39" s="60" t="s">
        <v>308</v>
      </c>
      <c r="C39" s="61" t="s">
        <v>183</v>
      </c>
      <c r="D39" s="61" t="s">
        <v>309</v>
      </c>
      <c r="E39" s="69" t="s">
        <v>201</v>
      </c>
      <c r="F39" s="73">
        <v>800000</v>
      </c>
      <c r="G39" s="73"/>
      <c r="H39" s="73"/>
      <c r="I39" s="73">
        <f t="shared" si="1"/>
        <v>800000</v>
      </c>
    </row>
    <row r="40" spans="1:9" ht="111" customHeight="1">
      <c r="A40" s="60" t="s">
        <v>310</v>
      </c>
      <c r="B40" s="60" t="s">
        <v>184</v>
      </c>
      <c r="C40" s="61" t="s">
        <v>185</v>
      </c>
      <c r="D40" s="61" t="s">
        <v>186</v>
      </c>
      <c r="E40" s="3" t="s">
        <v>352</v>
      </c>
      <c r="F40" s="73">
        <f>3744887-96000-2538014</f>
        <v>1110873</v>
      </c>
      <c r="G40" s="73"/>
      <c r="H40" s="73"/>
      <c r="I40" s="73">
        <f t="shared" si="1"/>
        <v>1110873</v>
      </c>
    </row>
    <row r="41" spans="1:9" ht="18.75">
      <c r="A41" s="172" t="s">
        <v>8</v>
      </c>
      <c r="B41" s="173"/>
      <c r="C41" s="173"/>
      <c r="D41" s="173"/>
      <c r="E41" s="174"/>
      <c r="F41" s="116">
        <f>F10+F20+F25+F32+F12+F29</f>
        <v>12362609</v>
      </c>
      <c r="G41" s="116">
        <f>G10+G20+G25+G32</f>
        <v>0</v>
      </c>
      <c r="H41" s="116">
        <f>H10+H20+H25+H32</f>
        <v>0</v>
      </c>
      <c r="I41" s="116">
        <f>I10+I20+I25+I32</f>
        <v>9431096</v>
      </c>
    </row>
    <row r="42" spans="1:9" ht="15.75">
      <c r="A42" s="6"/>
      <c r="B42" s="16"/>
      <c r="C42" s="6"/>
      <c r="D42" s="6"/>
      <c r="E42" s="16"/>
      <c r="F42" s="6"/>
      <c r="G42" s="6"/>
      <c r="H42" s="6"/>
      <c r="I42" s="6"/>
    </row>
    <row r="43" spans="1:16" ht="15.75">
      <c r="A43" s="6" t="s">
        <v>460</v>
      </c>
      <c r="B43" s="16"/>
      <c r="C43" s="6"/>
      <c r="D43" s="6"/>
      <c r="E43" s="16"/>
      <c r="F43" s="6"/>
      <c r="G43" s="6"/>
      <c r="H43" s="6"/>
      <c r="I43" s="6"/>
      <c r="J43" s="6"/>
      <c r="K43" s="6"/>
      <c r="L43" s="6"/>
      <c r="M43" s="6"/>
      <c r="N43" s="6"/>
      <c r="O43" s="6"/>
      <c r="P43" s="20"/>
    </row>
    <row r="44" spans="1:9" ht="15.75">
      <c r="A44" s="6"/>
      <c r="B44" s="16"/>
      <c r="C44" s="6"/>
      <c r="D44" s="6"/>
      <c r="E44" s="16"/>
      <c r="F44" s="6"/>
      <c r="G44" s="6"/>
      <c r="H44" s="6"/>
      <c r="I44" s="6"/>
    </row>
    <row r="45" spans="1:9" ht="18.75" customHeight="1">
      <c r="A45" s="155" t="s">
        <v>462</v>
      </c>
      <c r="B45" s="155"/>
      <c r="C45" s="155"/>
      <c r="D45" s="155"/>
      <c r="E45" s="155"/>
      <c r="F45" s="155"/>
      <c r="G45" s="155"/>
      <c r="H45" s="155"/>
      <c r="I45" s="6"/>
    </row>
    <row r="46" spans="1:9" ht="15.75">
      <c r="A46" s="6"/>
      <c r="B46" s="6"/>
      <c r="C46" s="6"/>
      <c r="D46" s="6"/>
      <c r="E46" s="6"/>
      <c r="F46" s="6"/>
      <c r="G46" s="6"/>
      <c r="H46" s="6"/>
      <c r="I46" s="6"/>
    </row>
    <row r="47" spans="1:9" ht="15.75">
      <c r="A47" s="17" t="s">
        <v>341</v>
      </c>
      <c r="B47" s="6"/>
      <c r="C47" s="6"/>
      <c r="D47" s="6"/>
      <c r="E47" s="6"/>
      <c r="F47" s="6"/>
      <c r="G47" s="6"/>
      <c r="H47" s="6"/>
      <c r="I47" s="6"/>
    </row>
    <row r="48" spans="1:8" ht="15.75">
      <c r="A48" s="6"/>
      <c r="B48" s="6"/>
      <c r="C48" s="6"/>
      <c r="D48" s="6"/>
      <c r="E48" s="6"/>
      <c r="F48" s="6"/>
      <c r="G48" s="6"/>
      <c r="H48" s="6"/>
    </row>
  </sheetData>
  <sheetProtection/>
  <mergeCells count="19">
    <mergeCell ref="A41:E41"/>
    <mergeCell ref="A34:A38"/>
    <mergeCell ref="B34:B38"/>
    <mergeCell ref="C34:C38"/>
    <mergeCell ref="D34:D38"/>
    <mergeCell ref="A21:A24"/>
    <mergeCell ref="B21:B24"/>
    <mergeCell ref="C21:C24"/>
    <mergeCell ref="D21:D24"/>
    <mergeCell ref="A13:A19"/>
    <mergeCell ref="B13:B19"/>
    <mergeCell ref="C13:C19"/>
    <mergeCell ref="D13:D19"/>
    <mergeCell ref="A45:H45"/>
    <mergeCell ref="D1:E1"/>
    <mergeCell ref="D2:E2"/>
    <mergeCell ref="D3:E3"/>
    <mergeCell ref="B6:E6"/>
    <mergeCell ref="D4:E4"/>
  </mergeCells>
  <printOptions/>
  <pageMargins left="0.7086614173228347" right="0.2" top="0.31496062992125984" bottom="0.24" header="0.31496062992125984" footer="0.24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1"/>
  <sheetViews>
    <sheetView tabSelected="1" view="pageBreakPreview" zoomScale="50" zoomScaleNormal="55" zoomScaleSheetLayoutView="50" zoomScalePageLayoutView="0" workbookViewId="0" topLeftCell="A1">
      <pane ySplit="11" topLeftCell="A57" activePane="bottomLeft" state="frozen"/>
      <selection pane="topLeft" activeCell="A1" sqref="A1"/>
      <selection pane="bottomLeft" activeCell="H5" sqref="H5"/>
    </sheetView>
  </sheetViews>
  <sheetFormatPr defaultColWidth="9.00390625" defaultRowHeight="12.75"/>
  <cols>
    <col min="1" max="1" width="21.125" style="2" customWidth="1"/>
    <col min="2" max="2" width="25.25390625" style="2" customWidth="1"/>
    <col min="3" max="3" width="35.25390625" style="2" customWidth="1"/>
    <col min="4" max="4" width="82.875" style="2" customWidth="1"/>
    <col min="5" max="5" width="60.625" style="2" customWidth="1"/>
    <col min="6" max="6" width="25.00390625" style="2" customWidth="1"/>
    <col min="7" max="7" width="19.25390625" style="2" customWidth="1"/>
    <col min="8" max="8" width="18.625" style="2" customWidth="1"/>
    <col min="9" max="9" width="19.125" style="2" customWidth="1"/>
    <col min="10" max="10" width="18.25390625" style="2" customWidth="1"/>
    <col min="11" max="16384" width="9.125" style="2" customWidth="1"/>
  </cols>
  <sheetData>
    <row r="1" spans="1:10" ht="18.75">
      <c r="A1" s="6"/>
      <c r="B1" s="6"/>
      <c r="C1" s="6"/>
      <c r="D1" s="6"/>
      <c r="E1" s="6"/>
      <c r="F1" s="6"/>
      <c r="G1" s="6"/>
      <c r="H1" s="6"/>
      <c r="I1" s="6"/>
      <c r="J1" s="6"/>
    </row>
    <row r="2" spans="1:10" ht="18.75">
      <c r="A2" s="6"/>
      <c r="B2" s="6"/>
      <c r="C2" s="6"/>
      <c r="D2" s="6"/>
      <c r="E2" s="52"/>
      <c r="F2" s="52"/>
      <c r="G2" s="6"/>
      <c r="H2" s="52" t="s">
        <v>111</v>
      </c>
      <c r="I2" s="6"/>
      <c r="J2" s="6"/>
    </row>
    <row r="3" spans="1:10" ht="18.75">
      <c r="A3" s="6"/>
      <c r="B3" s="6"/>
      <c r="C3" s="6"/>
      <c r="D3" s="6"/>
      <c r="E3" s="52"/>
      <c r="F3" s="52"/>
      <c r="G3" s="6"/>
      <c r="H3" s="52" t="s">
        <v>9</v>
      </c>
      <c r="I3" s="6"/>
      <c r="J3" s="6"/>
    </row>
    <row r="4" spans="1:10" ht="18.75">
      <c r="A4" s="6"/>
      <c r="B4" s="6"/>
      <c r="C4" s="6"/>
      <c r="D4" s="6"/>
      <c r="E4" s="52"/>
      <c r="F4" s="52"/>
      <c r="G4" s="6"/>
      <c r="H4" s="52" t="s">
        <v>470</v>
      </c>
      <c r="I4" s="6"/>
      <c r="J4" s="6"/>
    </row>
    <row r="5" spans="1:10" ht="18.75">
      <c r="A5" s="6"/>
      <c r="B5" s="6"/>
      <c r="C5" s="6"/>
      <c r="D5" s="6"/>
      <c r="E5" s="52"/>
      <c r="F5" s="52"/>
      <c r="G5" s="6"/>
      <c r="H5" s="52" t="s">
        <v>494</v>
      </c>
      <c r="I5" s="6"/>
      <c r="J5" s="6"/>
    </row>
    <row r="6" spans="1:10" ht="18.75">
      <c r="A6" s="6"/>
      <c r="B6" s="6"/>
      <c r="C6" s="6"/>
      <c r="D6" s="6"/>
      <c r="E6" s="52"/>
      <c r="F6" s="6"/>
      <c r="G6" s="6"/>
      <c r="H6" s="6"/>
      <c r="I6" s="6"/>
      <c r="J6" s="6"/>
    </row>
    <row r="7" spans="1:10" ht="14.25" customHeight="1">
      <c r="A7" s="53"/>
      <c r="B7" s="53"/>
      <c r="C7" s="53"/>
      <c r="D7" s="53"/>
      <c r="E7" s="53"/>
      <c r="F7" s="53"/>
      <c r="G7" s="6"/>
      <c r="H7" s="6"/>
      <c r="I7" s="6"/>
      <c r="J7" s="6"/>
    </row>
    <row r="8" spans="1:10" ht="17.25" customHeight="1">
      <c r="A8" s="6"/>
      <c r="B8" s="182" t="s">
        <v>446</v>
      </c>
      <c r="C8" s="161"/>
      <c r="D8" s="161"/>
      <c r="E8" s="161"/>
      <c r="F8" s="161"/>
      <c r="G8" s="161"/>
      <c r="H8" s="6"/>
      <c r="I8" s="6"/>
      <c r="J8" s="6"/>
    </row>
    <row r="9" spans="1:10" ht="17.25" customHeight="1">
      <c r="A9" s="6"/>
      <c r="B9" s="86"/>
      <c r="C9" s="26"/>
      <c r="D9" s="26"/>
      <c r="E9" s="26"/>
      <c r="F9" s="26"/>
      <c r="G9" s="26"/>
      <c r="H9" s="6"/>
      <c r="I9" s="6"/>
      <c r="J9" s="6"/>
    </row>
    <row r="10" spans="1:10" ht="162" customHeight="1">
      <c r="A10" s="177" t="s">
        <v>364</v>
      </c>
      <c r="B10" s="177" t="s">
        <v>365</v>
      </c>
      <c r="C10" s="177" t="s">
        <v>366</v>
      </c>
      <c r="D10" s="177" t="s">
        <v>417</v>
      </c>
      <c r="E10" s="177" t="s">
        <v>418</v>
      </c>
      <c r="F10" s="177" t="s">
        <v>419</v>
      </c>
      <c r="G10" s="177" t="s">
        <v>355</v>
      </c>
      <c r="H10" s="177" t="s">
        <v>5</v>
      </c>
      <c r="I10" s="180" t="s">
        <v>6</v>
      </c>
      <c r="J10" s="181"/>
    </row>
    <row r="11" spans="1:10" ht="67.5" customHeight="1">
      <c r="A11" s="178"/>
      <c r="B11" s="178"/>
      <c r="C11" s="178"/>
      <c r="D11" s="178"/>
      <c r="E11" s="178"/>
      <c r="F11" s="178"/>
      <c r="G11" s="178"/>
      <c r="H11" s="178"/>
      <c r="I11" s="87" t="s">
        <v>356</v>
      </c>
      <c r="J11" s="87" t="s">
        <v>357</v>
      </c>
    </row>
    <row r="12" spans="1:10" s="1" customFormat="1" ht="18.75">
      <c r="A12" s="87">
        <v>1</v>
      </c>
      <c r="B12" s="87">
        <v>2</v>
      </c>
      <c r="C12" s="87">
        <v>3</v>
      </c>
      <c r="D12" s="87">
        <v>4</v>
      </c>
      <c r="E12" s="87">
        <v>5</v>
      </c>
      <c r="F12" s="87">
        <v>6</v>
      </c>
      <c r="G12" s="87">
        <v>7</v>
      </c>
      <c r="H12" s="87">
        <v>8</v>
      </c>
      <c r="I12" s="87">
        <v>9</v>
      </c>
      <c r="J12" s="87">
        <v>10</v>
      </c>
    </row>
    <row r="13" spans="1:10" s="1" customFormat="1" ht="18.75">
      <c r="A13" s="37"/>
      <c r="B13" s="27"/>
      <c r="C13" s="38"/>
      <c r="D13" s="39" t="s">
        <v>62</v>
      </c>
      <c r="E13" s="101"/>
      <c r="F13" s="101"/>
      <c r="G13" s="101"/>
      <c r="H13" s="101"/>
      <c r="I13" s="101"/>
      <c r="J13" s="101"/>
    </row>
    <row r="14" spans="1:10" s="98" customFormat="1" ht="47.25">
      <c r="A14" s="95" t="s">
        <v>207</v>
      </c>
      <c r="B14" s="95" t="s">
        <v>132</v>
      </c>
      <c r="C14" s="96" t="s">
        <v>112</v>
      </c>
      <c r="D14" s="96" t="s">
        <v>133</v>
      </c>
      <c r="E14" s="91" t="s">
        <v>445</v>
      </c>
      <c r="F14" s="91"/>
      <c r="G14" s="111">
        <f>H14+I14</f>
        <v>85000</v>
      </c>
      <c r="H14" s="111">
        <v>85000</v>
      </c>
      <c r="I14" s="111"/>
      <c r="J14" s="111"/>
    </row>
    <row r="15" spans="1:10" s="98" customFormat="1" ht="47.25">
      <c r="A15" s="95" t="s">
        <v>207</v>
      </c>
      <c r="B15" s="95" t="s">
        <v>132</v>
      </c>
      <c r="C15" s="96" t="s">
        <v>112</v>
      </c>
      <c r="D15" s="96" t="s">
        <v>133</v>
      </c>
      <c r="E15" s="92" t="s">
        <v>447</v>
      </c>
      <c r="F15" s="91" t="s">
        <v>490</v>
      </c>
      <c r="G15" s="111">
        <v>200000</v>
      </c>
      <c r="H15" s="111">
        <v>87000</v>
      </c>
      <c r="I15" s="111"/>
      <c r="J15" s="111">
        <f>I15</f>
        <v>0</v>
      </c>
    </row>
    <row r="16" spans="1:10" s="97" customFormat="1" ht="31.5">
      <c r="A16" s="95" t="s">
        <v>208</v>
      </c>
      <c r="B16" s="95" t="s">
        <v>134</v>
      </c>
      <c r="C16" s="96" t="s">
        <v>113</v>
      </c>
      <c r="D16" s="96" t="s">
        <v>135</v>
      </c>
      <c r="E16" s="91" t="s">
        <v>420</v>
      </c>
      <c r="F16" s="91" t="s">
        <v>490</v>
      </c>
      <c r="G16" s="111">
        <f aca="true" t="shared" si="0" ref="G16:G72">H16+I16</f>
        <v>150000</v>
      </c>
      <c r="H16" s="111"/>
      <c r="I16" s="111">
        <v>150000</v>
      </c>
      <c r="J16" s="111">
        <f>I16</f>
        <v>150000</v>
      </c>
    </row>
    <row r="17" spans="1:10" s="98" customFormat="1" ht="18.75">
      <c r="A17" s="106"/>
      <c r="B17" s="102"/>
      <c r="C17" s="102"/>
      <c r="D17" s="93" t="s">
        <v>421</v>
      </c>
      <c r="E17" s="93"/>
      <c r="F17" s="94"/>
      <c r="G17" s="112">
        <f>H17+I17</f>
        <v>8493288</v>
      </c>
      <c r="H17" s="112">
        <f>SUM(H18:H23)</f>
        <v>8099789</v>
      </c>
      <c r="I17" s="112">
        <f>SUM(I18:I23)</f>
        <v>393499</v>
      </c>
      <c r="J17" s="112">
        <f>SUM(J18:J23)</f>
        <v>393499</v>
      </c>
    </row>
    <row r="18" spans="1:10" s="97" customFormat="1" ht="31.5">
      <c r="A18" s="95" t="s">
        <v>212</v>
      </c>
      <c r="B18" s="95" t="s">
        <v>66</v>
      </c>
      <c r="C18" s="96" t="s">
        <v>114</v>
      </c>
      <c r="D18" s="96" t="s">
        <v>138</v>
      </c>
      <c r="E18" s="92" t="s">
        <v>422</v>
      </c>
      <c r="F18" s="91" t="s">
        <v>490</v>
      </c>
      <c r="G18" s="111">
        <f t="shared" si="0"/>
        <v>1973615</v>
      </c>
      <c r="H18" s="111">
        <v>1973615</v>
      </c>
      <c r="I18" s="111"/>
      <c r="J18" s="111">
        <f aca="true" t="shared" si="1" ref="J18:J72">I18</f>
        <v>0</v>
      </c>
    </row>
    <row r="19" spans="1:10" s="97" customFormat="1" ht="47.25">
      <c r="A19" s="95" t="s">
        <v>213</v>
      </c>
      <c r="B19" s="95" t="s">
        <v>67</v>
      </c>
      <c r="C19" s="96" t="s">
        <v>115</v>
      </c>
      <c r="D19" s="96" t="s">
        <v>214</v>
      </c>
      <c r="E19" s="92" t="s">
        <v>478</v>
      </c>
      <c r="F19" s="91" t="s">
        <v>477</v>
      </c>
      <c r="G19" s="111">
        <f t="shared" si="0"/>
        <v>393499</v>
      </c>
      <c r="H19" s="111"/>
      <c r="I19" s="111">
        <f>297499+96000</f>
        <v>393499</v>
      </c>
      <c r="J19" s="111">
        <f t="shared" si="1"/>
        <v>393499</v>
      </c>
    </row>
    <row r="20" spans="1:10" s="97" customFormat="1" ht="47.25">
      <c r="A20" s="95" t="s">
        <v>213</v>
      </c>
      <c r="B20" s="95" t="s">
        <v>67</v>
      </c>
      <c r="C20" s="96" t="s">
        <v>115</v>
      </c>
      <c r="D20" s="96" t="s">
        <v>214</v>
      </c>
      <c r="E20" s="92" t="s">
        <v>422</v>
      </c>
      <c r="F20" s="91" t="s">
        <v>490</v>
      </c>
      <c r="G20" s="111">
        <f t="shared" si="0"/>
        <v>4759158</v>
      </c>
      <c r="H20" s="111">
        <v>4759158</v>
      </c>
      <c r="I20" s="111"/>
      <c r="J20" s="111">
        <f t="shared" si="1"/>
        <v>0</v>
      </c>
    </row>
    <row r="21" spans="1:10" s="97" customFormat="1" ht="31.5">
      <c r="A21" s="95" t="s">
        <v>217</v>
      </c>
      <c r="B21" s="95" t="s">
        <v>101</v>
      </c>
      <c r="C21" s="96" t="s">
        <v>63</v>
      </c>
      <c r="D21" s="96" t="s">
        <v>142</v>
      </c>
      <c r="E21" s="92" t="s">
        <v>422</v>
      </c>
      <c r="F21" s="91" t="s">
        <v>490</v>
      </c>
      <c r="G21" s="111">
        <f t="shared" si="0"/>
        <v>23600</v>
      </c>
      <c r="H21" s="111">
        <v>23600</v>
      </c>
      <c r="I21" s="111"/>
      <c r="J21" s="111">
        <f t="shared" si="1"/>
        <v>0</v>
      </c>
    </row>
    <row r="22" spans="1:10" s="97" customFormat="1" ht="31.5">
      <c r="A22" s="95" t="s">
        <v>221</v>
      </c>
      <c r="B22" s="95" t="s">
        <v>222</v>
      </c>
      <c r="C22" s="96" t="s">
        <v>63</v>
      </c>
      <c r="D22" s="96" t="s">
        <v>223</v>
      </c>
      <c r="E22" s="92" t="s">
        <v>422</v>
      </c>
      <c r="F22" s="91" t="s">
        <v>490</v>
      </c>
      <c r="G22" s="111">
        <f t="shared" si="0"/>
        <v>54300</v>
      </c>
      <c r="H22" s="111">
        <v>54300</v>
      </c>
      <c r="I22" s="111"/>
      <c r="J22" s="111">
        <f t="shared" si="1"/>
        <v>0</v>
      </c>
    </row>
    <row r="23" spans="1:10" s="97" customFormat="1" ht="31.5">
      <c r="A23" s="95" t="s">
        <v>368</v>
      </c>
      <c r="B23" s="95" t="s">
        <v>369</v>
      </c>
      <c r="C23" s="96" t="s">
        <v>63</v>
      </c>
      <c r="D23" s="96" t="s">
        <v>370</v>
      </c>
      <c r="E23" s="92" t="s">
        <v>422</v>
      </c>
      <c r="F23" s="91" t="s">
        <v>490</v>
      </c>
      <c r="G23" s="111">
        <f t="shared" si="0"/>
        <v>1289116</v>
      </c>
      <c r="H23" s="111">
        <v>1289116</v>
      </c>
      <c r="I23" s="111"/>
      <c r="J23" s="111"/>
    </row>
    <row r="24" spans="1:10" s="97" customFormat="1" ht="18.75">
      <c r="A24" s="103"/>
      <c r="B24" s="102"/>
      <c r="C24" s="102"/>
      <c r="D24" s="93" t="s">
        <v>423</v>
      </c>
      <c r="E24" s="93"/>
      <c r="F24" s="93"/>
      <c r="G24" s="112">
        <f>H24+I24</f>
        <v>45187288</v>
      </c>
      <c r="H24" s="112">
        <f>SUM(H25:H33)</f>
        <v>40637865</v>
      </c>
      <c r="I24" s="112">
        <f>SUM(I25:I33)</f>
        <v>4549423</v>
      </c>
      <c r="J24" s="111">
        <f t="shared" si="1"/>
        <v>4549423</v>
      </c>
    </row>
    <row r="25" spans="1:10" s="97" customFormat="1" ht="31.5">
      <c r="A25" s="95" t="s">
        <v>227</v>
      </c>
      <c r="B25" s="95" t="s">
        <v>140</v>
      </c>
      <c r="C25" s="96" t="s">
        <v>117</v>
      </c>
      <c r="D25" s="96" t="s">
        <v>141</v>
      </c>
      <c r="E25" s="92" t="s">
        <v>424</v>
      </c>
      <c r="F25" s="91" t="s">
        <v>490</v>
      </c>
      <c r="G25" s="111">
        <f t="shared" si="0"/>
        <v>25000</v>
      </c>
      <c r="H25" s="111">
        <v>25000</v>
      </c>
      <c r="I25" s="111"/>
      <c r="J25" s="111">
        <f t="shared" si="1"/>
        <v>0</v>
      </c>
    </row>
    <row r="26" spans="1:10" s="97" customFormat="1" ht="31.5">
      <c r="A26" s="95" t="s">
        <v>228</v>
      </c>
      <c r="B26" s="95" t="s">
        <v>102</v>
      </c>
      <c r="C26" s="96" t="s">
        <v>119</v>
      </c>
      <c r="D26" s="96" t="s">
        <v>143</v>
      </c>
      <c r="E26" s="92" t="s">
        <v>424</v>
      </c>
      <c r="F26" s="91" t="s">
        <v>490</v>
      </c>
      <c r="G26" s="111">
        <f>H26+I26</f>
        <v>27212823</v>
      </c>
      <c r="H26" s="111">
        <f>24489858-H27</f>
        <v>24212823</v>
      </c>
      <c r="I26" s="111">
        <f>4549423-I27</f>
        <v>3000000</v>
      </c>
      <c r="J26" s="111">
        <f t="shared" si="1"/>
        <v>3000000</v>
      </c>
    </row>
    <row r="27" spans="1:10" s="97" customFormat="1" ht="31.5">
      <c r="A27" s="95" t="s">
        <v>228</v>
      </c>
      <c r="B27" s="95" t="s">
        <v>102</v>
      </c>
      <c r="C27" s="96" t="s">
        <v>119</v>
      </c>
      <c r="D27" s="96" t="s">
        <v>143</v>
      </c>
      <c r="E27" s="92" t="s">
        <v>463</v>
      </c>
      <c r="F27" s="91" t="s">
        <v>490</v>
      </c>
      <c r="G27" s="111">
        <f t="shared" si="0"/>
        <v>1826458</v>
      </c>
      <c r="H27" s="111">
        <f>256458+20577</f>
        <v>277035</v>
      </c>
      <c r="I27" s="111">
        <f>149423+1400000</f>
        <v>1549423</v>
      </c>
      <c r="J27" s="111">
        <f t="shared" si="1"/>
        <v>1549423</v>
      </c>
    </row>
    <row r="28" spans="1:10" s="97" customFormat="1" ht="31.5">
      <c r="A28" s="95" t="s">
        <v>229</v>
      </c>
      <c r="B28" s="95" t="s">
        <v>144</v>
      </c>
      <c r="C28" s="96" t="s">
        <v>230</v>
      </c>
      <c r="D28" s="96" t="s">
        <v>145</v>
      </c>
      <c r="E28" s="92" t="s">
        <v>424</v>
      </c>
      <c r="F28" s="91" t="s">
        <v>490</v>
      </c>
      <c r="G28" s="111">
        <f>H28+I28</f>
        <v>11161004</v>
      </c>
      <c r="H28" s="111">
        <v>11161004</v>
      </c>
      <c r="I28" s="111"/>
      <c r="J28" s="111">
        <f>I28</f>
        <v>0</v>
      </c>
    </row>
    <row r="29" spans="1:10" s="97" customFormat="1" ht="31.5">
      <c r="A29" s="95" t="s">
        <v>231</v>
      </c>
      <c r="B29" s="95" t="s">
        <v>146</v>
      </c>
      <c r="C29" s="96" t="s">
        <v>120</v>
      </c>
      <c r="D29" s="96" t="s">
        <v>12</v>
      </c>
      <c r="E29" s="92" t="s">
        <v>424</v>
      </c>
      <c r="F29" s="91" t="s">
        <v>490</v>
      </c>
      <c r="G29" s="111">
        <f t="shared" si="0"/>
        <v>403820</v>
      </c>
      <c r="H29" s="111">
        <v>403820</v>
      </c>
      <c r="I29" s="111"/>
      <c r="J29" s="111">
        <f t="shared" si="1"/>
        <v>0</v>
      </c>
    </row>
    <row r="30" spans="1:10" s="97" customFormat="1" ht="31.5">
      <c r="A30" s="95" t="s">
        <v>232</v>
      </c>
      <c r="B30" s="95" t="s">
        <v>147</v>
      </c>
      <c r="C30" s="96" t="s">
        <v>120</v>
      </c>
      <c r="D30" s="96" t="s">
        <v>148</v>
      </c>
      <c r="E30" s="92" t="s">
        <v>424</v>
      </c>
      <c r="F30" s="91" t="s">
        <v>490</v>
      </c>
      <c r="G30" s="111">
        <f t="shared" si="0"/>
        <v>188783</v>
      </c>
      <c r="H30" s="111">
        <v>188783</v>
      </c>
      <c r="I30" s="111"/>
      <c r="J30" s="111">
        <f t="shared" si="1"/>
        <v>0</v>
      </c>
    </row>
    <row r="31" spans="1:10" s="97" customFormat="1" ht="31.5">
      <c r="A31" s="95" t="s">
        <v>233</v>
      </c>
      <c r="B31" s="95" t="s">
        <v>149</v>
      </c>
      <c r="C31" s="96" t="s">
        <v>120</v>
      </c>
      <c r="D31" s="96" t="s">
        <v>150</v>
      </c>
      <c r="E31" s="92" t="s">
        <v>424</v>
      </c>
      <c r="F31" s="91" t="s">
        <v>490</v>
      </c>
      <c r="G31" s="111">
        <f t="shared" si="0"/>
        <v>612700</v>
      </c>
      <c r="H31" s="111">
        <v>612700</v>
      </c>
      <c r="I31" s="111"/>
      <c r="J31" s="111">
        <f t="shared" si="1"/>
        <v>0</v>
      </c>
    </row>
    <row r="32" spans="1:10" s="97" customFormat="1" ht="31.5">
      <c r="A32" s="95" t="s">
        <v>237</v>
      </c>
      <c r="B32" s="95">
        <v>2152</v>
      </c>
      <c r="C32" s="96" t="s">
        <v>120</v>
      </c>
      <c r="D32" s="96" t="s">
        <v>239</v>
      </c>
      <c r="E32" s="92" t="s">
        <v>424</v>
      </c>
      <c r="F32" s="91" t="s">
        <v>490</v>
      </c>
      <c r="G32" s="111">
        <f t="shared" si="0"/>
        <v>3732700</v>
      </c>
      <c r="H32" s="111">
        <v>3732700</v>
      </c>
      <c r="I32" s="111"/>
      <c r="J32" s="111">
        <f t="shared" si="1"/>
        <v>0</v>
      </c>
    </row>
    <row r="33" spans="1:10" s="97" customFormat="1" ht="31.5">
      <c r="A33" s="95" t="s">
        <v>240</v>
      </c>
      <c r="B33" s="95" t="s">
        <v>241</v>
      </c>
      <c r="C33" s="96" t="s">
        <v>160</v>
      </c>
      <c r="D33" s="96" t="s">
        <v>161</v>
      </c>
      <c r="E33" s="92" t="s">
        <v>424</v>
      </c>
      <c r="F33" s="91" t="s">
        <v>490</v>
      </c>
      <c r="G33" s="111">
        <f t="shared" si="0"/>
        <v>24000</v>
      </c>
      <c r="H33" s="111">
        <v>24000</v>
      </c>
      <c r="I33" s="111"/>
      <c r="J33" s="111">
        <f t="shared" si="1"/>
        <v>0</v>
      </c>
    </row>
    <row r="34" spans="1:10" s="98" customFormat="1" ht="18.75">
      <c r="A34" s="106"/>
      <c r="B34" s="102"/>
      <c r="C34" s="102"/>
      <c r="D34" s="93" t="s">
        <v>425</v>
      </c>
      <c r="E34" s="94"/>
      <c r="F34" s="94"/>
      <c r="G34" s="112">
        <f>SUM(G35:G47)</f>
        <v>12473181</v>
      </c>
      <c r="H34" s="112">
        <f>SUM(H35:H47)</f>
        <v>11123181</v>
      </c>
      <c r="I34" s="112">
        <f>SUM(I35:I47)</f>
        <v>1350000</v>
      </c>
      <c r="J34" s="112">
        <f>SUM(J35:J47)</f>
        <v>1350000</v>
      </c>
    </row>
    <row r="35" spans="1:10" s="98" customFormat="1" ht="31.5">
      <c r="A35" s="95" t="s">
        <v>244</v>
      </c>
      <c r="B35" s="95" t="s">
        <v>136</v>
      </c>
      <c r="C35" s="96" t="s">
        <v>112</v>
      </c>
      <c r="D35" s="96" t="s">
        <v>137</v>
      </c>
      <c r="E35" s="91" t="s">
        <v>426</v>
      </c>
      <c r="F35" s="91" t="s">
        <v>490</v>
      </c>
      <c r="G35" s="111">
        <f t="shared" si="0"/>
        <v>1300000</v>
      </c>
      <c r="H35" s="111"/>
      <c r="I35" s="111">
        <v>1300000</v>
      </c>
      <c r="J35" s="111">
        <f t="shared" si="1"/>
        <v>1300000</v>
      </c>
    </row>
    <row r="36" spans="1:10" s="97" customFormat="1" ht="31.5">
      <c r="A36" s="95" t="s">
        <v>245</v>
      </c>
      <c r="B36" s="95" t="s">
        <v>103</v>
      </c>
      <c r="C36" s="96" t="s">
        <v>121</v>
      </c>
      <c r="D36" s="96" t="s">
        <v>151</v>
      </c>
      <c r="E36" s="91" t="s">
        <v>427</v>
      </c>
      <c r="F36" s="91" t="s">
        <v>490</v>
      </c>
      <c r="G36" s="111">
        <f t="shared" si="0"/>
        <v>103000</v>
      </c>
      <c r="H36" s="111">
        <v>53000</v>
      </c>
      <c r="I36" s="111">
        <v>50000</v>
      </c>
      <c r="J36" s="111">
        <f t="shared" si="1"/>
        <v>50000</v>
      </c>
    </row>
    <row r="37" spans="1:10" s="97" customFormat="1" ht="31.5">
      <c r="A37" s="95" t="s">
        <v>246</v>
      </c>
      <c r="B37" s="95" t="s">
        <v>152</v>
      </c>
      <c r="C37" s="96" t="s">
        <v>122</v>
      </c>
      <c r="D37" s="96" t="s">
        <v>153</v>
      </c>
      <c r="E37" s="91" t="s">
        <v>427</v>
      </c>
      <c r="F37" s="91" t="s">
        <v>490</v>
      </c>
      <c r="G37" s="111">
        <f t="shared" si="0"/>
        <v>63000</v>
      </c>
      <c r="H37" s="111">
        <v>63000</v>
      </c>
      <c r="I37" s="111"/>
      <c r="J37" s="111">
        <f t="shared" si="1"/>
        <v>0</v>
      </c>
    </row>
    <row r="38" spans="1:10" s="97" customFormat="1" ht="31.5">
      <c r="A38" s="95" t="s">
        <v>247</v>
      </c>
      <c r="B38" s="95" t="s">
        <v>104</v>
      </c>
      <c r="C38" s="96" t="s">
        <v>122</v>
      </c>
      <c r="D38" s="96" t="s">
        <v>97</v>
      </c>
      <c r="E38" s="91" t="s">
        <v>427</v>
      </c>
      <c r="F38" s="91" t="s">
        <v>490</v>
      </c>
      <c r="G38" s="111">
        <f t="shared" si="0"/>
        <v>1000000</v>
      </c>
      <c r="H38" s="111">
        <v>1000000</v>
      </c>
      <c r="I38" s="111"/>
      <c r="J38" s="111">
        <f t="shared" si="1"/>
        <v>0</v>
      </c>
    </row>
    <row r="39" spans="1:10" s="97" customFormat="1" ht="31.5">
      <c r="A39" s="95" t="s">
        <v>248</v>
      </c>
      <c r="B39" s="95" t="s">
        <v>105</v>
      </c>
      <c r="C39" s="96" t="s">
        <v>122</v>
      </c>
      <c r="D39" s="96" t="s">
        <v>154</v>
      </c>
      <c r="E39" s="91" t="s">
        <v>427</v>
      </c>
      <c r="F39" s="91" t="s">
        <v>490</v>
      </c>
      <c r="G39" s="111">
        <f t="shared" si="0"/>
        <v>200000</v>
      </c>
      <c r="H39" s="111">
        <v>200000</v>
      </c>
      <c r="I39" s="111"/>
      <c r="J39" s="111"/>
    </row>
    <row r="40" spans="1:10" s="97" customFormat="1" ht="31.5">
      <c r="A40" s="95" t="s">
        <v>249</v>
      </c>
      <c r="B40" s="95" t="s">
        <v>155</v>
      </c>
      <c r="C40" s="96" t="s">
        <v>122</v>
      </c>
      <c r="D40" s="96" t="s">
        <v>98</v>
      </c>
      <c r="E40" s="91" t="s">
        <v>427</v>
      </c>
      <c r="F40" s="91" t="s">
        <v>490</v>
      </c>
      <c r="G40" s="111">
        <f t="shared" si="0"/>
        <v>6000000</v>
      </c>
      <c r="H40" s="111">
        <v>6000000</v>
      </c>
      <c r="I40" s="111"/>
      <c r="J40" s="111">
        <f t="shared" si="1"/>
        <v>0</v>
      </c>
    </row>
    <row r="41" spans="1:10" s="97" customFormat="1" ht="47.25">
      <c r="A41" s="95">
        <v>813090</v>
      </c>
      <c r="B41" s="95">
        <v>3090</v>
      </c>
      <c r="C41" s="104">
        <v>1030</v>
      </c>
      <c r="D41" s="96" t="s">
        <v>373</v>
      </c>
      <c r="E41" s="91" t="s">
        <v>467</v>
      </c>
      <c r="F41" s="91"/>
      <c r="G41" s="111">
        <f t="shared" si="0"/>
        <v>30122</v>
      </c>
      <c r="H41" s="111">
        <v>30122</v>
      </c>
      <c r="I41" s="111"/>
      <c r="J41" s="111">
        <f t="shared" si="1"/>
        <v>0</v>
      </c>
    </row>
    <row r="42" spans="1:10" s="97" customFormat="1" ht="31.5">
      <c r="A42" s="95" t="s">
        <v>256</v>
      </c>
      <c r="B42" s="95" t="s">
        <v>157</v>
      </c>
      <c r="C42" s="96" t="s">
        <v>123</v>
      </c>
      <c r="D42" s="96" t="s">
        <v>158</v>
      </c>
      <c r="E42" s="91" t="s">
        <v>428</v>
      </c>
      <c r="F42" s="91" t="s">
        <v>490</v>
      </c>
      <c r="G42" s="111">
        <f t="shared" si="0"/>
        <v>747193</v>
      </c>
      <c r="H42" s="111">
        <v>747193</v>
      </c>
      <c r="I42" s="111"/>
      <c r="J42" s="111">
        <f t="shared" si="1"/>
        <v>0</v>
      </c>
    </row>
    <row r="43" spans="1:10" s="97" customFormat="1" ht="31.5">
      <c r="A43" s="95" t="s">
        <v>257</v>
      </c>
      <c r="B43" s="95" t="s">
        <v>258</v>
      </c>
      <c r="C43" s="96" t="s">
        <v>123</v>
      </c>
      <c r="D43" s="96" t="s">
        <v>259</v>
      </c>
      <c r="E43" s="91" t="s">
        <v>428</v>
      </c>
      <c r="F43" s="91" t="s">
        <v>490</v>
      </c>
      <c r="G43" s="111">
        <f t="shared" si="0"/>
        <v>10000</v>
      </c>
      <c r="H43" s="111">
        <v>10000</v>
      </c>
      <c r="I43" s="111"/>
      <c r="J43" s="111">
        <f t="shared" si="1"/>
        <v>0</v>
      </c>
    </row>
    <row r="44" spans="1:10" s="97" customFormat="1" ht="31.5">
      <c r="A44" s="95" t="s">
        <v>254</v>
      </c>
      <c r="B44" s="95" t="s">
        <v>125</v>
      </c>
      <c r="C44" s="96" t="s">
        <v>66</v>
      </c>
      <c r="D44" s="96" t="s">
        <v>255</v>
      </c>
      <c r="E44" s="91" t="s">
        <v>464</v>
      </c>
      <c r="F44" s="91" t="s">
        <v>429</v>
      </c>
      <c r="G44" s="111">
        <f t="shared" si="0"/>
        <v>2209311</v>
      </c>
      <c r="H44" s="111">
        <v>2209311</v>
      </c>
      <c r="I44" s="111"/>
      <c r="J44" s="111">
        <f t="shared" si="1"/>
        <v>0</v>
      </c>
    </row>
    <row r="45" spans="1:10" s="97" customFormat="1" ht="47.25">
      <c r="A45" s="95" t="s">
        <v>374</v>
      </c>
      <c r="B45" s="95" t="s">
        <v>281</v>
      </c>
      <c r="C45" s="96" t="s">
        <v>123</v>
      </c>
      <c r="D45" s="96" t="s">
        <v>282</v>
      </c>
      <c r="E45" s="92" t="s">
        <v>449</v>
      </c>
      <c r="F45" s="91" t="s">
        <v>448</v>
      </c>
      <c r="G45" s="111">
        <f>H45+I45</f>
        <v>150000</v>
      </c>
      <c r="H45" s="111">
        <v>150000</v>
      </c>
      <c r="I45" s="112"/>
      <c r="J45" s="111">
        <f>I45</f>
        <v>0</v>
      </c>
    </row>
    <row r="46" spans="1:10" s="97" customFormat="1" ht="31.5">
      <c r="A46" s="105" t="s">
        <v>270</v>
      </c>
      <c r="B46" s="95">
        <v>3242</v>
      </c>
      <c r="C46" s="96" t="s">
        <v>13</v>
      </c>
      <c r="D46" s="96" t="s">
        <v>272</v>
      </c>
      <c r="E46" s="91" t="s">
        <v>427</v>
      </c>
      <c r="F46" s="91" t="s">
        <v>490</v>
      </c>
      <c r="G46" s="111">
        <f>H46+I46</f>
        <v>657250</v>
      </c>
      <c r="H46" s="111">
        <f>660555-H47</f>
        <v>657250</v>
      </c>
      <c r="I46" s="111"/>
      <c r="J46" s="111">
        <f>I46</f>
        <v>0</v>
      </c>
    </row>
    <row r="47" spans="1:10" s="97" customFormat="1" ht="31.5">
      <c r="A47" s="105" t="s">
        <v>270</v>
      </c>
      <c r="B47" s="95">
        <v>3242</v>
      </c>
      <c r="C47" s="96" t="s">
        <v>13</v>
      </c>
      <c r="D47" s="96" t="s">
        <v>272</v>
      </c>
      <c r="E47" s="91" t="s">
        <v>468</v>
      </c>
      <c r="F47" s="91"/>
      <c r="G47" s="111">
        <f t="shared" si="0"/>
        <v>3305</v>
      </c>
      <c r="H47" s="111">
        <v>3305</v>
      </c>
      <c r="I47" s="111"/>
      <c r="J47" s="111">
        <f t="shared" si="1"/>
        <v>0</v>
      </c>
    </row>
    <row r="48" spans="1:10" s="98" customFormat="1" ht="18.75">
      <c r="A48" s="106"/>
      <c r="B48" s="102"/>
      <c r="C48" s="102"/>
      <c r="D48" s="93" t="s">
        <v>430</v>
      </c>
      <c r="E48" s="94"/>
      <c r="F48" s="94"/>
      <c r="G48" s="112">
        <f>H48+I48</f>
        <v>35000</v>
      </c>
      <c r="H48" s="112">
        <f>H49</f>
        <v>35000</v>
      </c>
      <c r="I48" s="112">
        <f>I49</f>
        <v>0</v>
      </c>
      <c r="J48" s="112">
        <f>J49</f>
        <v>0</v>
      </c>
    </row>
    <row r="49" spans="1:10" s="97" customFormat="1" ht="31.5">
      <c r="A49" s="95" t="s">
        <v>276</v>
      </c>
      <c r="B49" s="95" t="s">
        <v>106</v>
      </c>
      <c r="C49" s="96" t="s">
        <v>123</v>
      </c>
      <c r="D49" s="96" t="s">
        <v>162</v>
      </c>
      <c r="E49" s="92" t="s">
        <v>431</v>
      </c>
      <c r="F49" s="91" t="s">
        <v>490</v>
      </c>
      <c r="G49" s="111">
        <f t="shared" si="0"/>
        <v>35000</v>
      </c>
      <c r="H49" s="111">
        <v>35000</v>
      </c>
      <c r="I49" s="111"/>
      <c r="J49" s="111">
        <f t="shared" si="1"/>
        <v>0</v>
      </c>
    </row>
    <row r="50" spans="1:10" s="98" customFormat="1" ht="31.5">
      <c r="A50" s="106"/>
      <c r="B50" s="102"/>
      <c r="C50" s="102"/>
      <c r="D50" s="93" t="s">
        <v>432</v>
      </c>
      <c r="E50" s="93"/>
      <c r="F50" s="94"/>
      <c r="G50" s="112">
        <f>SUM(G51:G62)</f>
        <v>13970824</v>
      </c>
      <c r="H50" s="112">
        <f>SUM(H51:H62)</f>
        <v>11432810</v>
      </c>
      <c r="I50" s="112">
        <f>SUM(I51:I62)</f>
        <v>2538014</v>
      </c>
      <c r="J50" s="112">
        <f>SUM(J51:J62)</f>
        <v>2538014</v>
      </c>
    </row>
    <row r="51" spans="1:10" s="98" customFormat="1" ht="31.5">
      <c r="A51" s="95" t="s">
        <v>280</v>
      </c>
      <c r="B51" s="95" t="s">
        <v>163</v>
      </c>
      <c r="C51" s="96" t="s">
        <v>116</v>
      </c>
      <c r="D51" s="96" t="s">
        <v>164</v>
      </c>
      <c r="E51" s="92" t="s">
        <v>433</v>
      </c>
      <c r="F51" s="91" t="s">
        <v>490</v>
      </c>
      <c r="G51" s="111">
        <f t="shared" si="0"/>
        <v>23037</v>
      </c>
      <c r="H51" s="112">
        <v>23037</v>
      </c>
      <c r="I51" s="111"/>
      <c r="J51" s="111">
        <f t="shared" si="1"/>
        <v>0</v>
      </c>
    </row>
    <row r="52" spans="1:10" s="98" customFormat="1" ht="31.5">
      <c r="A52" s="95" t="s">
        <v>283</v>
      </c>
      <c r="B52" s="95" t="s">
        <v>100</v>
      </c>
      <c r="C52" s="96" t="s">
        <v>165</v>
      </c>
      <c r="D52" s="96" t="s">
        <v>166</v>
      </c>
      <c r="E52" s="92" t="s">
        <v>433</v>
      </c>
      <c r="F52" s="91" t="s">
        <v>490</v>
      </c>
      <c r="G52" s="111">
        <f t="shared" si="0"/>
        <v>81146</v>
      </c>
      <c r="H52" s="111">
        <v>81146</v>
      </c>
      <c r="I52" s="111"/>
      <c r="J52" s="111">
        <f t="shared" si="1"/>
        <v>0</v>
      </c>
    </row>
    <row r="53" spans="1:10" s="98" customFormat="1" ht="31.5">
      <c r="A53" s="95" t="s">
        <v>284</v>
      </c>
      <c r="B53" s="95" t="s">
        <v>167</v>
      </c>
      <c r="C53" s="96" t="s">
        <v>165</v>
      </c>
      <c r="D53" s="96" t="s">
        <v>168</v>
      </c>
      <c r="E53" s="92" t="s">
        <v>433</v>
      </c>
      <c r="F53" s="91" t="s">
        <v>490</v>
      </c>
      <c r="G53" s="111">
        <f t="shared" si="0"/>
        <v>6090</v>
      </c>
      <c r="H53" s="111">
        <v>6090</v>
      </c>
      <c r="I53" s="111"/>
      <c r="J53" s="111">
        <f t="shared" si="1"/>
        <v>0</v>
      </c>
    </row>
    <row r="54" spans="1:10" s="98" customFormat="1" ht="31.5">
      <c r="A54" s="95" t="s">
        <v>285</v>
      </c>
      <c r="B54" s="95" t="s">
        <v>107</v>
      </c>
      <c r="C54" s="96" t="s">
        <v>126</v>
      </c>
      <c r="D54" s="96" t="s">
        <v>169</v>
      </c>
      <c r="E54" s="92" t="s">
        <v>433</v>
      </c>
      <c r="F54" s="91" t="s">
        <v>490</v>
      </c>
      <c r="G54" s="111">
        <f t="shared" si="0"/>
        <v>59900</v>
      </c>
      <c r="H54" s="111">
        <v>59900</v>
      </c>
      <c r="I54" s="111"/>
      <c r="J54" s="111">
        <f t="shared" si="1"/>
        <v>0</v>
      </c>
    </row>
    <row r="55" spans="1:10" s="97" customFormat="1" ht="31.5">
      <c r="A55" s="95" t="s">
        <v>289</v>
      </c>
      <c r="B55" s="95" t="s">
        <v>290</v>
      </c>
      <c r="C55" s="96" t="s">
        <v>127</v>
      </c>
      <c r="D55" s="96" t="s">
        <v>291</v>
      </c>
      <c r="E55" s="92" t="s">
        <v>433</v>
      </c>
      <c r="F55" s="91" t="s">
        <v>490</v>
      </c>
      <c r="G55" s="111">
        <f t="shared" si="0"/>
        <v>60000</v>
      </c>
      <c r="H55" s="111">
        <v>60000</v>
      </c>
      <c r="I55" s="111"/>
      <c r="J55" s="111">
        <f t="shared" si="1"/>
        <v>0</v>
      </c>
    </row>
    <row r="56" spans="1:10" s="97" customFormat="1" ht="31.5">
      <c r="A56" s="95" t="s">
        <v>286</v>
      </c>
      <c r="B56" s="95" t="s">
        <v>287</v>
      </c>
      <c r="C56" s="96" t="s">
        <v>127</v>
      </c>
      <c r="D56" s="96" t="s">
        <v>288</v>
      </c>
      <c r="E56" s="92" t="s">
        <v>433</v>
      </c>
      <c r="F56" s="91" t="s">
        <v>490</v>
      </c>
      <c r="G56" s="111">
        <f t="shared" si="0"/>
        <v>3538403</v>
      </c>
      <c r="H56" s="111">
        <v>3528403</v>
      </c>
      <c r="I56" s="111">
        <v>10000</v>
      </c>
      <c r="J56" s="111">
        <f t="shared" si="1"/>
        <v>10000</v>
      </c>
    </row>
    <row r="57" spans="1:10" s="97" customFormat="1" ht="31.5">
      <c r="A57" s="95" t="s">
        <v>292</v>
      </c>
      <c r="B57" s="95" t="s">
        <v>108</v>
      </c>
      <c r="C57" s="96" t="s">
        <v>118</v>
      </c>
      <c r="D57" s="96" t="s">
        <v>170</v>
      </c>
      <c r="E57" s="91" t="s">
        <v>434</v>
      </c>
      <c r="F57" s="91" t="s">
        <v>429</v>
      </c>
      <c r="G57" s="111">
        <f t="shared" si="0"/>
        <v>116661</v>
      </c>
      <c r="H57" s="111">
        <v>116661</v>
      </c>
      <c r="I57" s="111"/>
      <c r="J57" s="111">
        <f t="shared" si="1"/>
        <v>0</v>
      </c>
    </row>
    <row r="58" spans="1:10" s="97" customFormat="1" ht="31.5">
      <c r="A58" s="95" t="s">
        <v>293</v>
      </c>
      <c r="B58" s="95" t="s">
        <v>294</v>
      </c>
      <c r="C58" s="96" t="s">
        <v>118</v>
      </c>
      <c r="D58" s="96" t="s">
        <v>295</v>
      </c>
      <c r="E58" s="91" t="s">
        <v>434</v>
      </c>
      <c r="F58" s="91" t="s">
        <v>429</v>
      </c>
      <c r="G58" s="111">
        <f t="shared" si="0"/>
        <v>46137</v>
      </c>
      <c r="H58" s="111">
        <v>46137</v>
      </c>
      <c r="I58" s="111"/>
      <c r="J58" s="111">
        <f t="shared" si="1"/>
        <v>0</v>
      </c>
    </row>
    <row r="59" spans="1:10" s="97" customFormat="1" ht="31.5" customHeight="1">
      <c r="A59" s="95" t="s">
        <v>296</v>
      </c>
      <c r="B59" s="95" t="s">
        <v>171</v>
      </c>
      <c r="C59" s="96" t="s">
        <v>118</v>
      </c>
      <c r="D59" s="96" t="s">
        <v>172</v>
      </c>
      <c r="E59" s="91" t="s">
        <v>434</v>
      </c>
      <c r="F59" s="91" t="s">
        <v>429</v>
      </c>
      <c r="G59" s="111">
        <f t="shared" si="0"/>
        <v>6001054</v>
      </c>
      <c r="H59" s="111">
        <v>6001054</v>
      </c>
      <c r="I59" s="111"/>
      <c r="J59" s="111">
        <f t="shared" si="1"/>
        <v>0</v>
      </c>
    </row>
    <row r="60" spans="1:10" s="97" customFormat="1" ht="31.5">
      <c r="A60" s="95" t="s">
        <v>297</v>
      </c>
      <c r="B60" s="95" t="s">
        <v>173</v>
      </c>
      <c r="C60" s="96" t="s">
        <v>118</v>
      </c>
      <c r="D60" s="96" t="s">
        <v>174</v>
      </c>
      <c r="E60" s="92" t="s">
        <v>435</v>
      </c>
      <c r="F60" s="91"/>
      <c r="G60" s="111">
        <f t="shared" si="0"/>
        <v>875000</v>
      </c>
      <c r="H60" s="111">
        <v>875000</v>
      </c>
      <c r="I60" s="111"/>
      <c r="J60" s="111">
        <f t="shared" si="1"/>
        <v>0</v>
      </c>
    </row>
    <row r="61" spans="1:10" s="97" customFormat="1" ht="31.5">
      <c r="A61" s="95" t="s">
        <v>298</v>
      </c>
      <c r="B61" s="95" t="s">
        <v>175</v>
      </c>
      <c r="C61" s="96" t="s">
        <v>118</v>
      </c>
      <c r="D61" s="96" t="s">
        <v>176</v>
      </c>
      <c r="E61" s="91" t="s">
        <v>434</v>
      </c>
      <c r="F61" s="91" t="s">
        <v>429</v>
      </c>
      <c r="G61" s="111">
        <f t="shared" si="0"/>
        <v>635382</v>
      </c>
      <c r="H61" s="111">
        <v>635382</v>
      </c>
      <c r="I61" s="111"/>
      <c r="J61" s="111">
        <f t="shared" si="1"/>
        <v>0</v>
      </c>
    </row>
    <row r="62" spans="1:10" s="97" customFormat="1" ht="31.5">
      <c r="A62" s="118" t="s">
        <v>487</v>
      </c>
      <c r="B62" s="118" t="s">
        <v>488</v>
      </c>
      <c r="C62" s="119" t="s">
        <v>160</v>
      </c>
      <c r="D62" s="119" t="s">
        <v>489</v>
      </c>
      <c r="E62" s="91" t="s">
        <v>426</v>
      </c>
      <c r="F62" s="91" t="s">
        <v>490</v>
      </c>
      <c r="G62" s="111">
        <f t="shared" si="0"/>
        <v>2528014</v>
      </c>
      <c r="H62" s="111"/>
      <c r="I62" s="111">
        <v>2528014</v>
      </c>
      <c r="J62" s="111">
        <f t="shared" si="1"/>
        <v>2528014</v>
      </c>
    </row>
    <row r="63" spans="1:10" s="98" customFormat="1" ht="68.25" customHeight="1">
      <c r="A63" s="106"/>
      <c r="B63" s="102"/>
      <c r="C63" s="102"/>
      <c r="D63" s="93" t="s">
        <v>436</v>
      </c>
      <c r="E63" s="94"/>
      <c r="F63" s="94"/>
      <c r="G63" s="112">
        <f>SUM(G64:G70)</f>
        <v>31346343</v>
      </c>
      <c r="H63" s="112">
        <f>SUM(H64:H70)</f>
        <v>28287070</v>
      </c>
      <c r="I63" s="112">
        <f>SUM(I64:I70)</f>
        <v>3059273</v>
      </c>
      <c r="J63" s="112">
        <f>SUM(J64:J70)</f>
        <v>2988873</v>
      </c>
    </row>
    <row r="64" spans="1:10" s="98" customFormat="1" ht="68.25" customHeight="1">
      <c r="A64" s="95" t="s">
        <v>302</v>
      </c>
      <c r="B64" s="95" t="s">
        <v>177</v>
      </c>
      <c r="C64" s="96" t="s">
        <v>11</v>
      </c>
      <c r="D64" s="96" t="s">
        <v>303</v>
      </c>
      <c r="E64" s="92" t="s">
        <v>437</v>
      </c>
      <c r="F64" s="91" t="s">
        <v>490</v>
      </c>
      <c r="G64" s="111">
        <f>H64+I64</f>
        <v>750000</v>
      </c>
      <c r="H64" s="112">
        <v>552000</v>
      </c>
      <c r="I64" s="111">
        <v>198000</v>
      </c>
      <c r="J64" s="111">
        <f t="shared" si="1"/>
        <v>198000</v>
      </c>
    </row>
    <row r="65" spans="1:10" s="98" customFormat="1" ht="31.5">
      <c r="A65" s="95" t="s">
        <v>304</v>
      </c>
      <c r="B65" s="95" t="s">
        <v>178</v>
      </c>
      <c r="C65" s="96" t="s">
        <v>11</v>
      </c>
      <c r="D65" s="96" t="s">
        <v>179</v>
      </c>
      <c r="E65" s="92" t="s">
        <v>437</v>
      </c>
      <c r="F65" s="91" t="s">
        <v>490</v>
      </c>
      <c r="G65" s="111">
        <f t="shared" si="0"/>
        <v>19121570</v>
      </c>
      <c r="H65" s="111">
        <v>19121570</v>
      </c>
      <c r="I65" s="111"/>
      <c r="J65" s="111">
        <f t="shared" si="1"/>
        <v>0</v>
      </c>
    </row>
    <row r="66" spans="1:10" s="98" customFormat="1" ht="31.5">
      <c r="A66" s="95" t="s">
        <v>305</v>
      </c>
      <c r="B66" s="95">
        <v>6030</v>
      </c>
      <c r="C66" s="96" t="s">
        <v>11</v>
      </c>
      <c r="D66" s="96" t="s">
        <v>181</v>
      </c>
      <c r="E66" s="92" t="s">
        <v>437</v>
      </c>
      <c r="F66" s="91" t="s">
        <v>490</v>
      </c>
      <c r="G66" s="111">
        <f t="shared" si="0"/>
        <v>2748500</v>
      </c>
      <c r="H66" s="111">
        <v>1868500</v>
      </c>
      <c r="I66" s="111">
        <v>880000</v>
      </c>
      <c r="J66" s="111">
        <f t="shared" si="1"/>
        <v>880000</v>
      </c>
    </row>
    <row r="67" spans="1:10" s="97" customFormat="1" ht="47.25">
      <c r="A67" s="95" t="s">
        <v>307</v>
      </c>
      <c r="B67" s="95" t="s">
        <v>308</v>
      </c>
      <c r="C67" s="96" t="s">
        <v>183</v>
      </c>
      <c r="D67" s="96" t="s">
        <v>309</v>
      </c>
      <c r="E67" s="92" t="s">
        <v>438</v>
      </c>
      <c r="F67" s="91" t="s">
        <v>439</v>
      </c>
      <c r="G67" s="111">
        <f t="shared" si="0"/>
        <v>800000</v>
      </c>
      <c r="H67" s="111"/>
      <c r="I67" s="111">
        <v>800000</v>
      </c>
      <c r="J67" s="111">
        <f t="shared" si="1"/>
        <v>800000</v>
      </c>
    </row>
    <row r="68" spans="1:10" s="97" customFormat="1" ht="31.5">
      <c r="A68" s="95" t="s">
        <v>310</v>
      </c>
      <c r="B68" s="95" t="s">
        <v>184</v>
      </c>
      <c r="C68" s="96" t="s">
        <v>185</v>
      </c>
      <c r="D68" s="96" t="s">
        <v>186</v>
      </c>
      <c r="E68" s="92" t="s">
        <v>450</v>
      </c>
      <c r="F68" s="91" t="s">
        <v>490</v>
      </c>
      <c r="G68" s="111">
        <f t="shared" si="0"/>
        <v>7835873</v>
      </c>
      <c r="H68" s="111">
        <v>6725000</v>
      </c>
      <c r="I68" s="111">
        <f>3648887-2538014</f>
        <v>1110873</v>
      </c>
      <c r="J68" s="111">
        <f t="shared" si="1"/>
        <v>1110873</v>
      </c>
    </row>
    <row r="69" spans="1:10" s="97" customFormat="1" ht="31.5">
      <c r="A69" s="95" t="s">
        <v>311</v>
      </c>
      <c r="B69" s="95" t="s">
        <v>187</v>
      </c>
      <c r="C69" s="96" t="s">
        <v>129</v>
      </c>
      <c r="D69" s="96" t="s">
        <v>188</v>
      </c>
      <c r="E69" s="92" t="s">
        <v>440</v>
      </c>
      <c r="F69" s="91" t="s">
        <v>490</v>
      </c>
      <c r="G69" s="111">
        <f t="shared" si="0"/>
        <v>20000</v>
      </c>
      <c r="H69" s="111">
        <v>20000</v>
      </c>
      <c r="I69" s="111"/>
      <c r="J69" s="111"/>
    </row>
    <row r="70" spans="1:10" s="97" customFormat="1" ht="31.5">
      <c r="A70" s="95" t="s">
        <v>312</v>
      </c>
      <c r="B70" s="95" t="s">
        <v>189</v>
      </c>
      <c r="C70" s="96" t="s">
        <v>130</v>
      </c>
      <c r="D70" s="96" t="s">
        <v>99</v>
      </c>
      <c r="E70" s="92" t="s">
        <v>441</v>
      </c>
      <c r="F70" s="91" t="s">
        <v>490</v>
      </c>
      <c r="G70" s="111">
        <f t="shared" si="0"/>
        <v>70400</v>
      </c>
      <c r="H70" s="111"/>
      <c r="I70" s="111">
        <v>70400</v>
      </c>
      <c r="J70" s="111"/>
    </row>
    <row r="71" spans="1:10" s="98" customFormat="1" ht="18.75">
      <c r="A71" s="106"/>
      <c r="B71" s="99"/>
      <c r="C71" s="100"/>
      <c r="D71" s="93" t="s">
        <v>442</v>
      </c>
      <c r="E71" s="93"/>
      <c r="F71" s="94"/>
      <c r="G71" s="112">
        <f>SUM(G72:G72)</f>
        <v>772928</v>
      </c>
      <c r="H71" s="112">
        <f>SUM(H72:H72)</f>
        <v>772928</v>
      </c>
      <c r="I71" s="112">
        <f>SUM(I72:I72)</f>
        <v>0</v>
      </c>
      <c r="J71" s="112">
        <f>SUM(J72:J72)</f>
        <v>0</v>
      </c>
    </row>
    <row r="72" spans="1:10" s="97" customFormat="1" ht="31.5">
      <c r="A72" s="95" t="s">
        <v>316</v>
      </c>
      <c r="B72" s="95" t="s">
        <v>317</v>
      </c>
      <c r="C72" s="96" t="s">
        <v>121</v>
      </c>
      <c r="D72" s="96" t="s">
        <v>318</v>
      </c>
      <c r="E72" s="92" t="s">
        <v>443</v>
      </c>
      <c r="F72" s="91" t="s">
        <v>490</v>
      </c>
      <c r="G72" s="111">
        <f t="shared" si="0"/>
        <v>772928</v>
      </c>
      <c r="H72" s="111">
        <v>772928</v>
      </c>
      <c r="I72" s="111"/>
      <c r="J72" s="111">
        <f t="shared" si="1"/>
        <v>0</v>
      </c>
    </row>
    <row r="73" spans="1:10" s="98" customFormat="1" ht="18.75">
      <c r="A73" s="106"/>
      <c r="B73" s="179" t="s">
        <v>444</v>
      </c>
      <c r="C73" s="179"/>
      <c r="D73" s="179"/>
      <c r="E73" s="179"/>
      <c r="F73" s="94"/>
      <c r="G73" s="112">
        <f>G12+G17+G34+G48+G50+G63+G71</f>
        <v>67091571</v>
      </c>
      <c r="H73" s="112">
        <f>H12+H17+H34+H48+H50+H63+H71</f>
        <v>59750786</v>
      </c>
      <c r="I73" s="112">
        <f>I12+I17+I34+I48+I50+I63+I71</f>
        <v>7340795</v>
      </c>
      <c r="J73" s="112">
        <f>J12+J17+J34+J48+J50+J63+J71</f>
        <v>7270396</v>
      </c>
    </row>
    <row r="74" spans="1:10" s="1" customFormat="1" ht="18.75">
      <c r="A74" s="88"/>
      <c r="B74" s="88"/>
      <c r="C74" s="88"/>
      <c r="D74" s="88"/>
      <c r="E74" s="88"/>
      <c r="F74" s="88"/>
      <c r="G74" s="89"/>
      <c r="H74" s="89"/>
      <c r="I74" s="89"/>
      <c r="J74" s="89"/>
    </row>
    <row r="75" spans="1:10" s="1" customFormat="1" ht="18.75">
      <c r="A75" s="88"/>
      <c r="B75" s="88"/>
      <c r="C75" s="88"/>
      <c r="D75" s="88"/>
      <c r="E75" s="88"/>
      <c r="F75" s="88"/>
      <c r="G75" s="89"/>
      <c r="H75" s="89"/>
      <c r="I75" s="89"/>
      <c r="J75" s="89"/>
    </row>
    <row r="76" spans="1:10" s="1" customFormat="1" ht="18.75">
      <c r="A76" s="88"/>
      <c r="B76" s="88"/>
      <c r="C76" s="88"/>
      <c r="D76" s="88"/>
      <c r="E76" s="88"/>
      <c r="F76" s="88"/>
      <c r="G76" s="89"/>
      <c r="H76" s="89"/>
      <c r="I76" s="89"/>
      <c r="J76" s="89"/>
    </row>
    <row r="77" spans="1:10" ht="18.75">
      <c r="A77" s="53"/>
      <c r="B77" s="53"/>
      <c r="C77" s="53"/>
      <c r="D77" s="53"/>
      <c r="E77" s="53"/>
      <c r="F77" s="53"/>
      <c r="G77" s="53"/>
      <c r="H77" s="6"/>
      <c r="I77" s="6"/>
      <c r="J77" s="6"/>
    </row>
    <row r="78" spans="1:16" ht="15.75">
      <c r="A78" s="6"/>
      <c r="B78" s="6" t="s">
        <v>471</v>
      </c>
      <c r="C78" s="6"/>
      <c r="D78" s="6"/>
      <c r="E78" s="16" t="s">
        <v>456</v>
      </c>
      <c r="F78" s="6"/>
      <c r="G78" s="6"/>
      <c r="H78" s="6"/>
      <c r="I78" s="6"/>
      <c r="J78" s="6"/>
      <c r="K78" s="6"/>
      <c r="L78" s="6"/>
      <c r="M78" s="6"/>
      <c r="N78" s="6"/>
      <c r="O78" s="6"/>
      <c r="P78" s="20"/>
    </row>
    <row r="79" spans="1:10" ht="15.75">
      <c r="A79" s="6"/>
      <c r="B79" s="6"/>
      <c r="C79" s="6"/>
      <c r="D79" s="6"/>
      <c r="E79" s="6"/>
      <c r="F79" s="6"/>
      <c r="G79" s="20"/>
      <c r="H79" s="20"/>
      <c r="I79" s="20"/>
      <c r="J79" s="20"/>
    </row>
    <row r="80" spans="1:10" ht="15.75">
      <c r="A80" s="6"/>
      <c r="B80" s="6" t="s">
        <v>469</v>
      </c>
      <c r="C80" s="6"/>
      <c r="D80" s="6"/>
      <c r="E80" s="6"/>
      <c r="F80" s="6"/>
      <c r="G80" s="20"/>
      <c r="H80" s="20"/>
      <c r="I80" s="20"/>
      <c r="J80" s="20"/>
    </row>
    <row r="81" spans="1:10" ht="15.75">
      <c r="A81" s="6"/>
      <c r="B81" s="6"/>
      <c r="C81" s="6"/>
      <c r="D81" s="6"/>
      <c r="E81" s="6"/>
      <c r="F81" s="6"/>
      <c r="G81" s="20"/>
      <c r="H81" s="20"/>
      <c r="I81" s="20"/>
      <c r="J81" s="20"/>
    </row>
    <row r="82" spans="1:10" ht="15.75">
      <c r="A82" s="6"/>
      <c r="B82" s="6" t="s">
        <v>320</v>
      </c>
      <c r="C82" s="6"/>
      <c r="D82" s="6"/>
      <c r="E82" s="6" t="s">
        <v>331</v>
      </c>
      <c r="F82" s="6"/>
      <c r="G82" s="20"/>
      <c r="H82" s="20"/>
      <c r="I82" s="20"/>
      <c r="J82" s="20"/>
    </row>
    <row r="83" spans="1:7" ht="18.75">
      <c r="A83" s="4"/>
      <c r="B83" s="4"/>
      <c r="C83" s="4"/>
      <c r="D83" s="4"/>
      <c r="E83" s="4"/>
      <c r="F83" s="4"/>
      <c r="G83" s="4"/>
    </row>
    <row r="84" spans="1:7" ht="18.75">
      <c r="A84" s="4"/>
      <c r="B84" s="4"/>
      <c r="C84" s="4"/>
      <c r="D84" s="4"/>
      <c r="E84" s="4"/>
      <c r="F84" s="4"/>
      <c r="G84" s="4"/>
    </row>
    <row r="85" spans="1:7" ht="18.75">
      <c r="A85" s="4"/>
      <c r="B85" s="4"/>
      <c r="C85" s="4"/>
      <c r="D85" s="4"/>
      <c r="E85" s="4"/>
      <c r="F85" s="4"/>
      <c r="G85" s="4"/>
    </row>
    <row r="86" spans="1:7" ht="18.75">
      <c r="A86" s="4"/>
      <c r="B86" s="4"/>
      <c r="C86" s="4"/>
      <c r="D86" s="4"/>
      <c r="E86" s="55" t="e">
        <f>#REF!+дод5!I24</f>
        <v>#REF!</v>
      </c>
      <c r="F86" s="4"/>
      <c r="G86" s="4"/>
    </row>
    <row r="87" spans="1:7" ht="18.75">
      <c r="A87" s="4"/>
      <c r="B87" s="4"/>
      <c r="C87" s="4"/>
      <c r="D87" s="4"/>
      <c r="E87" s="4"/>
      <c r="F87" s="4"/>
      <c r="G87" s="4"/>
    </row>
    <row r="88" spans="1:7" ht="18.75">
      <c r="A88" s="4"/>
      <c r="B88" s="4"/>
      <c r="C88" s="4"/>
      <c r="D88" s="4"/>
      <c r="E88" s="4"/>
      <c r="F88" s="4"/>
      <c r="G88" s="4"/>
    </row>
    <row r="89" spans="1:7" ht="31.5" customHeight="1">
      <c r="A89" s="4"/>
      <c r="B89" s="4"/>
      <c r="C89" s="4"/>
      <c r="D89" s="4"/>
      <c r="E89" s="4"/>
      <c r="F89" s="4"/>
      <c r="G89" s="4"/>
    </row>
    <row r="90" spans="1:7" ht="18.75">
      <c r="A90" s="4"/>
      <c r="B90" s="4"/>
      <c r="C90" s="4"/>
      <c r="D90" s="4"/>
      <c r="E90" s="4"/>
      <c r="F90" s="4"/>
      <c r="G90" s="4"/>
    </row>
    <row r="91" spans="1:7" ht="18.75">
      <c r="A91" s="4"/>
      <c r="B91" s="4"/>
      <c r="C91" s="4"/>
      <c r="D91" s="4"/>
      <c r="E91" s="4"/>
      <c r="F91" s="4"/>
      <c r="G91" s="4"/>
    </row>
    <row r="92" spans="1:7" ht="68.25" customHeight="1">
      <c r="A92" s="4"/>
      <c r="B92" s="4"/>
      <c r="C92" s="4"/>
      <c r="D92" s="4"/>
      <c r="E92" s="4"/>
      <c r="F92" s="4"/>
      <c r="G92" s="4"/>
    </row>
    <row r="93" spans="1:7" ht="68.25" customHeight="1">
      <c r="A93" s="4"/>
      <c r="B93" s="4"/>
      <c r="C93" s="4"/>
      <c r="D93" s="4"/>
      <c r="E93" s="4"/>
      <c r="F93" s="4"/>
      <c r="G93" s="4"/>
    </row>
    <row r="94" spans="1:7" ht="18.75">
      <c r="A94" s="4"/>
      <c r="B94" s="4"/>
      <c r="C94" s="4"/>
      <c r="D94" s="4"/>
      <c r="E94" s="4"/>
      <c r="F94" s="4"/>
      <c r="G94" s="4"/>
    </row>
    <row r="95" spans="1:7" ht="18.75">
      <c r="A95" s="4"/>
      <c r="B95" s="4"/>
      <c r="C95" s="4"/>
      <c r="D95" s="4"/>
      <c r="E95" s="4"/>
      <c r="F95" s="4"/>
      <c r="G95" s="4"/>
    </row>
    <row r="96" spans="1:7" ht="18.75">
      <c r="A96" s="4"/>
      <c r="B96" s="4"/>
      <c r="C96" s="4"/>
      <c r="D96" s="4"/>
      <c r="E96" s="4"/>
      <c r="F96" s="4"/>
      <c r="G96" s="4"/>
    </row>
    <row r="97" spans="1:7" ht="18.75">
      <c r="A97" s="4"/>
      <c r="B97" s="4"/>
      <c r="C97" s="4"/>
      <c r="D97" s="4"/>
      <c r="E97" s="4"/>
      <c r="F97" s="4"/>
      <c r="G97" s="4"/>
    </row>
    <row r="98" spans="1:7" ht="18.75">
      <c r="A98" s="4"/>
      <c r="B98" s="4"/>
      <c r="C98" s="4"/>
      <c r="D98" s="4"/>
      <c r="E98" s="4"/>
      <c r="F98" s="4"/>
      <c r="G98" s="4"/>
    </row>
    <row r="99" spans="1:7" ht="18.75">
      <c r="A99" s="4"/>
      <c r="B99" s="4"/>
      <c r="C99" s="4"/>
      <c r="D99" s="4"/>
      <c r="E99" s="4"/>
      <c r="F99" s="4"/>
      <c r="G99" s="4"/>
    </row>
    <row r="100" spans="1:7" ht="18.75">
      <c r="A100" s="4"/>
      <c r="B100" s="4"/>
      <c r="C100" s="4"/>
      <c r="D100" s="4"/>
      <c r="E100" s="4"/>
      <c r="F100" s="4"/>
      <c r="G100" s="4"/>
    </row>
    <row r="101" spans="1:7" ht="18.75">
      <c r="A101" s="4"/>
      <c r="B101" s="4"/>
      <c r="C101" s="4"/>
      <c r="D101" s="4"/>
      <c r="E101" s="4"/>
      <c r="F101" s="4"/>
      <c r="G101" s="4"/>
    </row>
    <row r="102" spans="1:7" ht="18.75">
      <c r="A102" s="4"/>
      <c r="B102" s="4"/>
      <c r="C102" s="4"/>
      <c r="D102" s="4"/>
      <c r="E102" s="4"/>
      <c r="F102" s="4"/>
      <c r="G102" s="4"/>
    </row>
    <row r="103" spans="1:7" ht="18.75">
      <c r="A103" s="4"/>
      <c r="B103" s="4"/>
      <c r="C103" s="4"/>
      <c r="D103" s="90"/>
      <c r="E103" s="90"/>
      <c r="F103" s="4"/>
      <c r="G103" s="4"/>
    </row>
    <row r="104" spans="1:7" ht="18.75">
      <c r="A104" s="4"/>
      <c r="B104" s="4"/>
      <c r="C104" s="4"/>
      <c r="D104" s="4"/>
      <c r="E104" s="4"/>
      <c r="F104" s="4"/>
      <c r="G104" s="4"/>
    </row>
    <row r="105" spans="1:7" ht="18.75">
      <c r="A105" s="4"/>
      <c r="B105" s="4"/>
      <c r="C105" s="4"/>
      <c r="D105" s="4"/>
      <c r="E105" s="4"/>
      <c r="F105" s="4"/>
      <c r="G105" s="4"/>
    </row>
    <row r="106" spans="1:7" ht="18.75">
      <c r="A106" s="4"/>
      <c r="B106" s="4"/>
      <c r="C106" s="4"/>
      <c r="D106" s="4"/>
      <c r="E106" s="4"/>
      <c r="F106" s="4"/>
      <c r="G106" s="4"/>
    </row>
    <row r="107" spans="1:7" ht="18.75">
      <c r="A107" s="4"/>
      <c r="B107" s="4"/>
      <c r="C107" s="4"/>
      <c r="D107" s="4"/>
      <c r="E107" s="4"/>
      <c r="F107" s="4"/>
      <c r="G107" s="4"/>
    </row>
    <row r="108" spans="1:7" ht="18.75">
      <c r="A108" s="4"/>
      <c r="B108" s="4"/>
      <c r="C108" s="4"/>
      <c r="D108" s="4"/>
      <c r="E108" s="4"/>
      <c r="F108" s="4"/>
      <c r="G108" s="4"/>
    </row>
    <row r="109" spans="1:7" ht="18.75">
      <c r="A109" s="4"/>
      <c r="B109" s="4"/>
      <c r="C109" s="4"/>
      <c r="D109" s="4"/>
      <c r="E109" s="4"/>
      <c r="F109" s="4"/>
      <c r="G109" s="4"/>
    </row>
    <row r="110" spans="1:7" ht="18.75">
      <c r="A110" s="4"/>
      <c r="B110" s="4"/>
      <c r="C110" s="4"/>
      <c r="D110" s="4"/>
      <c r="E110" s="4"/>
      <c r="F110" s="4"/>
      <c r="G110" s="4"/>
    </row>
    <row r="111" spans="1:7" ht="18.75">
      <c r="A111" s="4"/>
      <c r="B111" s="4"/>
      <c r="C111" s="4"/>
      <c r="D111" s="4"/>
      <c r="E111" s="4"/>
      <c r="F111" s="4"/>
      <c r="G111" s="4"/>
    </row>
    <row r="112" spans="1:7" ht="18.75">
      <c r="A112" s="4"/>
      <c r="B112" s="4"/>
      <c r="C112" s="4"/>
      <c r="D112" s="4"/>
      <c r="E112" s="4"/>
      <c r="F112" s="4"/>
      <c r="G112" s="4"/>
    </row>
    <row r="113" spans="1:7" ht="18.75">
      <c r="A113" s="4"/>
      <c r="B113" s="4"/>
      <c r="C113" s="4"/>
      <c r="D113" s="4"/>
      <c r="E113" s="4"/>
      <c r="F113" s="4"/>
      <c r="G113" s="4"/>
    </row>
    <row r="114" spans="1:7" ht="18.75">
      <c r="A114" s="4"/>
      <c r="B114" s="4"/>
      <c r="C114" s="4"/>
      <c r="D114" s="4"/>
      <c r="E114" s="4"/>
      <c r="F114" s="4"/>
      <c r="G114" s="4"/>
    </row>
    <row r="115" spans="1:7" ht="18.75">
      <c r="A115" s="4"/>
      <c r="B115" s="4"/>
      <c r="C115" s="4"/>
      <c r="D115" s="4"/>
      <c r="E115" s="4"/>
      <c r="F115" s="4"/>
      <c r="G115" s="4"/>
    </row>
    <row r="116" spans="1:7" ht="18.75">
      <c r="A116" s="4"/>
      <c r="B116" s="4"/>
      <c r="C116" s="4"/>
      <c r="D116" s="4"/>
      <c r="E116" s="4"/>
      <c r="F116" s="4"/>
      <c r="G116" s="4"/>
    </row>
    <row r="117" spans="1:7" ht="18.75">
      <c r="A117" s="4"/>
      <c r="B117" s="4"/>
      <c r="C117" s="4"/>
      <c r="D117" s="4"/>
      <c r="E117" s="4"/>
      <c r="F117" s="4"/>
      <c r="G117" s="4"/>
    </row>
    <row r="118" spans="1:7" ht="18.75">
      <c r="A118" s="4"/>
      <c r="B118" s="4"/>
      <c r="C118" s="4"/>
      <c r="D118" s="4"/>
      <c r="E118" s="4"/>
      <c r="F118" s="4"/>
      <c r="G118" s="4"/>
    </row>
    <row r="119" spans="1:7" ht="18.75">
      <c r="A119" s="4"/>
      <c r="B119" s="4"/>
      <c r="C119" s="4"/>
      <c r="D119" s="4"/>
      <c r="E119" s="4"/>
      <c r="F119" s="4"/>
      <c r="G119" s="4"/>
    </row>
    <row r="120" spans="1:7" ht="18.75">
      <c r="A120" s="4"/>
      <c r="B120" s="4"/>
      <c r="C120" s="4"/>
      <c r="D120" s="4"/>
      <c r="E120" s="4"/>
      <c r="F120" s="4"/>
      <c r="G120" s="4"/>
    </row>
    <row r="121" spans="1:7" ht="18.75">
      <c r="A121" s="4"/>
      <c r="B121" s="4"/>
      <c r="C121" s="4"/>
      <c r="D121" s="4"/>
      <c r="E121" s="4"/>
      <c r="F121" s="4"/>
      <c r="G121" s="4"/>
    </row>
    <row r="122" spans="1:7" ht="18.75">
      <c r="A122" s="4"/>
      <c r="B122" s="4"/>
      <c r="C122" s="4"/>
      <c r="D122" s="4"/>
      <c r="E122" s="4"/>
      <c r="F122" s="4"/>
      <c r="G122" s="4"/>
    </row>
    <row r="123" spans="1:7" ht="18.75">
      <c r="A123" s="4"/>
      <c r="B123" s="4"/>
      <c r="C123" s="4"/>
      <c r="D123" s="4"/>
      <c r="E123" s="4"/>
      <c r="F123" s="4"/>
      <c r="G123" s="4"/>
    </row>
    <row r="124" spans="1:7" ht="18.75">
      <c r="A124" s="4"/>
      <c r="B124" s="4"/>
      <c r="C124" s="4"/>
      <c r="D124" s="4"/>
      <c r="E124" s="4"/>
      <c r="F124" s="4"/>
      <c r="G124" s="4"/>
    </row>
    <row r="125" spans="1:7" ht="18.75">
      <c r="A125" s="4"/>
      <c r="B125" s="4"/>
      <c r="C125" s="4"/>
      <c r="D125" s="4"/>
      <c r="E125" s="4"/>
      <c r="F125" s="4"/>
      <c r="G125" s="4"/>
    </row>
    <row r="126" spans="1:7" ht="18.75">
      <c r="A126" s="4"/>
      <c r="B126" s="4"/>
      <c r="C126" s="4"/>
      <c r="D126" s="4"/>
      <c r="E126" s="4"/>
      <c r="F126" s="4"/>
      <c r="G126" s="4"/>
    </row>
    <row r="127" spans="1:7" ht="18.75">
      <c r="A127" s="4"/>
      <c r="B127" s="4"/>
      <c r="C127" s="4"/>
      <c r="D127" s="4"/>
      <c r="E127" s="4"/>
      <c r="F127" s="4"/>
      <c r="G127" s="4"/>
    </row>
    <row r="128" spans="1:7" ht="18.75">
      <c r="A128" s="4"/>
      <c r="B128" s="4"/>
      <c r="C128" s="4"/>
      <c r="D128" s="4"/>
      <c r="E128" s="4"/>
      <c r="F128" s="4"/>
      <c r="G128" s="4"/>
    </row>
    <row r="129" spans="1:7" ht="18.75">
      <c r="A129" s="4"/>
      <c r="B129" s="4"/>
      <c r="C129" s="4"/>
      <c r="D129" s="4"/>
      <c r="E129" s="4"/>
      <c r="F129" s="4"/>
      <c r="G129" s="4"/>
    </row>
    <row r="130" spans="1:7" ht="18.75">
      <c r="A130" s="4"/>
      <c r="B130" s="4"/>
      <c r="C130" s="4"/>
      <c r="D130" s="4"/>
      <c r="E130" s="4"/>
      <c r="F130" s="4"/>
      <c r="G130" s="4"/>
    </row>
    <row r="131" spans="1:7" ht="18.75">
      <c r="A131" s="4"/>
      <c r="B131" s="4"/>
      <c r="C131" s="4"/>
      <c r="D131" s="4"/>
      <c r="E131" s="4"/>
      <c r="F131" s="4"/>
      <c r="G131" s="4"/>
    </row>
    <row r="132" spans="1:7" ht="18.75">
      <c r="A132" s="4"/>
      <c r="B132" s="4"/>
      <c r="C132" s="4"/>
      <c r="D132" s="4"/>
      <c r="E132" s="4"/>
      <c r="F132" s="4"/>
      <c r="G132" s="4"/>
    </row>
    <row r="133" spans="1:7" ht="18.75">
      <c r="A133" s="4"/>
      <c r="B133" s="4"/>
      <c r="C133" s="4"/>
      <c r="D133" s="4"/>
      <c r="E133" s="4"/>
      <c r="F133" s="4"/>
      <c r="G133" s="4"/>
    </row>
    <row r="134" spans="1:7" ht="18.75">
      <c r="A134" s="4"/>
      <c r="B134" s="4"/>
      <c r="C134" s="4"/>
      <c r="D134" s="4"/>
      <c r="E134" s="4"/>
      <c r="F134" s="4"/>
      <c r="G134" s="4"/>
    </row>
    <row r="135" spans="1:7" ht="18.75">
      <c r="A135" s="4"/>
      <c r="B135" s="4"/>
      <c r="C135" s="4"/>
      <c r="D135" s="4"/>
      <c r="E135" s="4"/>
      <c r="F135" s="4"/>
      <c r="G135" s="4"/>
    </row>
    <row r="136" spans="1:7" ht="18.75">
      <c r="A136" s="4"/>
      <c r="B136" s="4"/>
      <c r="C136" s="4"/>
      <c r="D136" s="4"/>
      <c r="E136" s="4"/>
      <c r="F136" s="4"/>
      <c r="G136" s="4"/>
    </row>
    <row r="137" spans="1:7" ht="18.75">
      <c r="A137" s="4"/>
      <c r="B137" s="4"/>
      <c r="C137" s="4"/>
      <c r="D137" s="4"/>
      <c r="E137" s="4"/>
      <c r="F137" s="4"/>
      <c r="G137" s="4"/>
    </row>
    <row r="138" spans="1:7" ht="18.75">
      <c r="A138" s="4"/>
      <c r="B138" s="4"/>
      <c r="C138" s="4"/>
      <c r="D138" s="4"/>
      <c r="E138" s="4"/>
      <c r="F138" s="4"/>
      <c r="G138" s="4"/>
    </row>
    <row r="139" spans="1:7" ht="18.75">
      <c r="A139" s="4"/>
      <c r="B139" s="4"/>
      <c r="C139" s="4"/>
      <c r="D139" s="4"/>
      <c r="E139" s="4"/>
      <c r="F139" s="4"/>
      <c r="G139" s="4"/>
    </row>
    <row r="140" spans="1:7" ht="18.75">
      <c r="A140" s="4"/>
      <c r="B140" s="4"/>
      <c r="C140" s="4"/>
      <c r="D140" s="4"/>
      <c r="E140" s="4"/>
      <c r="F140" s="4"/>
      <c r="G140" s="4"/>
    </row>
    <row r="141" spans="1:7" ht="18.75">
      <c r="A141" s="4"/>
      <c r="B141" s="4"/>
      <c r="C141" s="4"/>
      <c r="D141" s="4"/>
      <c r="E141" s="4"/>
      <c r="F141" s="4"/>
      <c r="G141" s="4"/>
    </row>
  </sheetData>
  <sheetProtection/>
  <mergeCells count="11">
    <mergeCell ref="A10:A11"/>
    <mergeCell ref="B10:B11"/>
    <mergeCell ref="C10:C11"/>
    <mergeCell ref="D10:D11"/>
    <mergeCell ref="E10:E11"/>
    <mergeCell ref="F10:F11"/>
    <mergeCell ref="G10:G11"/>
    <mergeCell ref="B73:E73"/>
    <mergeCell ref="H10:H11"/>
    <mergeCell ref="I10:J10"/>
    <mergeCell ref="B8:G8"/>
  </mergeCells>
  <printOptions/>
  <pageMargins left="0.68" right="0.22" top="0.25" bottom="0.2" header="0.21" footer="0.21"/>
  <pageSetup fitToHeight="2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Леша</dc:creator>
  <cp:keywords/>
  <dc:description/>
  <cp:lastModifiedBy>Татьяна Александровна Сигора</cp:lastModifiedBy>
  <cp:lastPrinted>2019-12-20T11:20:43Z</cp:lastPrinted>
  <dcterms:created xsi:type="dcterms:W3CDTF">2000-04-01T16:13:39Z</dcterms:created>
  <dcterms:modified xsi:type="dcterms:W3CDTF">2019-12-27T11:41:26Z</dcterms:modified>
  <cp:category/>
  <cp:version/>
  <cp:contentType/>
  <cp:contentStatus/>
</cp:coreProperties>
</file>